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85" yWindow="750" windowWidth="14880" windowHeight="7815" tabRatio="952" firstSheet="1" activeTab="1"/>
  </bookViews>
  <sheets>
    <sheet name="PonderacionUGR" sheetId="1" state="hidden" r:id="rId1"/>
    <sheet name="Baremo" sheetId="2" r:id="rId2"/>
    <sheet name="Prorrateo 3" sheetId="3" state="hidden" r:id="rId3"/>
    <sheet name="Prorrateo 4" sheetId="4" state="hidden" r:id="rId4"/>
    <sheet name="Prorrateo 5" sheetId="5" state="hidden" r:id="rId5"/>
    <sheet name="Hoja1" sheetId="6" r:id="rId6"/>
  </sheets>
  <definedNames>
    <definedName name="Boton_MasFila">"Botón 15"</definedName>
    <definedName name="Boton_MenosFila">"Botón 24"</definedName>
    <definedName name="prorr1">#REF!</definedName>
    <definedName name="prorr3" localSheetId="2">'Prorrateo 3'!$C$6</definedName>
    <definedName name="prorr4" localSheetId="3">'Prorrateo 4'!$C$6</definedName>
    <definedName name="prorr5" localSheetId="4">'Prorrateo 5'!$C$6</definedName>
  </definedNames>
  <calcPr fullCalcOnLoad="1"/>
</workbook>
</file>

<file path=xl/comments2.xml><?xml version="1.0" encoding="utf-8"?>
<comments xmlns="http://schemas.openxmlformats.org/spreadsheetml/2006/main">
  <authors>
    <author>.</author>
  </authors>
  <commentList>
    <comment ref="F44" authorId="0">
      <text>
        <r>
          <rPr>
            <b/>
            <sz val="10"/>
            <rFont val="Tahoma"/>
            <family val="2"/>
          </rPr>
          <t>.:</t>
        </r>
        <r>
          <rPr>
            <sz val="10"/>
            <rFont val="Tahoma"/>
            <family val="2"/>
          </rPr>
          <t xml:space="preserve">
No tiene sentido 
que cada módulo ded
de 10 horas valga
0.01 puntos; ¿cuandots
módulos se necesitarian
para alcanzar los 1.5 p.?</t>
        </r>
      </text>
    </comment>
  </commentList>
</comments>
</file>

<file path=xl/sharedStrings.xml><?xml version="1.0" encoding="utf-8"?>
<sst xmlns="http://schemas.openxmlformats.org/spreadsheetml/2006/main" count="141" uniqueCount="104">
  <si>
    <t>a</t>
  </si>
  <si>
    <t>b</t>
  </si>
  <si>
    <t>c</t>
  </si>
  <si>
    <t>d</t>
  </si>
  <si>
    <t>e</t>
  </si>
  <si>
    <t>f</t>
  </si>
  <si>
    <t>g</t>
  </si>
  <si>
    <t>h</t>
  </si>
  <si>
    <t>i</t>
  </si>
  <si>
    <t xml:space="preserve">Titulación principal. Expediente académico (estudios de 1º y 2º ciclos) </t>
  </si>
  <si>
    <t>Estudios de 3º ciclo</t>
  </si>
  <si>
    <t>Grado de Doctor</t>
  </si>
  <si>
    <t>Cursos universitarios de postgrado</t>
  </si>
  <si>
    <t>Otras titulaciones</t>
  </si>
  <si>
    <t>Docencia en titulaciones oficiales universitarias (doctorado, licenciatura y diplomatura)</t>
  </si>
  <si>
    <t>Docencia universitaria no reglada</t>
  </si>
  <si>
    <t>Docencia no universitaria</t>
  </si>
  <si>
    <t>Actividades de formación e innovación docente y material docente universitario</t>
  </si>
  <si>
    <t>Otros méritos docentes</t>
  </si>
  <si>
    <t>Publicaciones científicas: libros, capítulos de libros y publicaciones en revistas periódicas. Se otorgará una valoración superior a los artículos publicados en revistas incluidas en bases de datos de reconocimiento internacional y a los libros publicados en editoriales de prestigio</t>
  </si>
  <si>
    <t>Becas de investigación y estancias en otras universidades y centros de investigación</t>
  </si>
  <si>
    <t>Participación en proyectos de investigación obtenidos en convocatorias públicas</t>
  </si>
  <si>
    <t>Participación en contratos de investigación</t>
  </si>
  <si>
    <t>Dirección de tesis doctorales, tesinas y otros trabajos de investigación</t>
  </si>
  <si>
    <t>Patentes</t>
  </si>
  <si>
    <t>Exposiciones, estrenos y trabajos de creación artística</t>
  </si>
  <si>
    <t>Otros méritos de investigación y/o creación artística</t>
  </si>
  <si>
    <t>Experiencia profesional y categoría en el puesto de trabajo</t>
  </si>
  <si>
    <t>Premios y distinciones</t>
  </si>
  <si>
    <t>Servicios institucionales y gestión académica</t>
  </si>
  <si>
    <t>Otras actividades de carácter científico, técnico o artístico (dirección de revistas, comités editoriales, organización de eventos, etc.)</t>
  </si>
  <si>
    <t>I. Formación Académica</t>
  </si>
  <si>
    <t>II. Actividad Docente</t>
  </si>
  <si>
    <t>III. Actividad Investigadora</t>
  </si>
  <si>
    <t>V. Otros Méritos</t>
  </si>
  <si>
    <t>Máximo</t>
  </si>
  <si>
    <t>Afinidad</t>
  </si>
  <si>
    <t>Estudios, proyectos, informes y otros méritos profesionales</t>
  </si>
  <si>
    <t>Ponencias y comunicaciones presentadas en congresos y reuniones científicas. Se valorará según el carácter del congreso (internacional, nacional o local)</t>
  </si>
  <si>
    <t>Coeficiente</t>
  </si>
  <si>
    <t>http://www.ugr.es/~vic_oape/profesor/CSustitucion/baremo_sust.htm</t>
  </si>
  <si>
    <t>Ayudante</t>
  </si>
  <si>
    <t>http://www.ugr.es/~vic_oape/profesor/CAbierta/baremo.htm</t>
  </si>
  <si>
    <t>Profesor Ayudante Doctor</t>
  </si>
  <si>
    <t>Profesor Asociado</t>
  </si>
  <si>
    <t>Ponderación</t>
  </si>
  <si>
    <t>Formación Académica</t>
  </si>
  <si>
    <t>Sustituto / Interino</t>
  </si>
  <si>
    <t>Actividad Docente</t>
  </si>
  <si>
    <t>Actividad Investigadora</t>
  </si>
  <si>
    <t>Actividad Profesional</t>
  </si>
  <si>
    <t>Otros Méritos</t>
  </si>
  <si>
    <t>Aplicación</t>
  </si>
  <si>
    <t>Descripción del Baremo</t>
  </si>
  <si>
    <t>IV. Actividad Profesional en Relación con la Plaza</t>
  </si>
  <si>
    <t>Departamento:</t>
  </si>
  <si>
    <t>Área:</t>
  </si>
  <si>
    <t>Tipo contrato:</t>
  </si>
  <si>
    <t>Valor prorrateado</t>
  </si>
  <si>
    <t>Valor original</t>
  </si>
  <si>
    <t>Valor máximo:</t>
  </si>
  <si>
    <t>Código plaza:</t>
  </si>
  <si>
    <t>Perfil:</t>
  </si>
  <si>
    <t>Hoja de Ayuda para el Cálculo de Prorrateo</t>
  </si>
  <si>
    <r>
      <t xml:space="preserve">Factor de corrección </t>
    </r>
    <r>
      <rPr>
        <b/>
        <sz val="11"/>
        <color indexed="10"/>
        <rFont val="Calibri"/>
        <family val="2"/>
      </rPr>
      <t>[prorr3]</t>
    </r>
    <r>
      <rPr>
        <b/>
        <sz val="11"/>
        <color indexed="8"/>
        <rFont val="Calibri"/>
        <family val="2"/>
      </rPr>
      <t>:</t>
    </r>
  </si>
  <si>
    <r>
      <t xml:space="preserve">Factor de corrección </t>
    </r>
    <r>
      <rPr>
        <b/>
        <sz val="11"/>
        <color indexed="10"/>
        <rFont val="Calibri"/>
        <family val="2"/>
      </rPr>
      <t>[prorr4]</t>
    </r>
    <r>
      <rPr>
        <b/>
        <sz val="11"/>
        <color indexed="8"/>
        <rFont val="Calibri"/>
        <family val="2"/>
      </rPr>
      <t>:</t>
    </r>
  </si>
  <si>
    <r>
      <t xml:space="preserve">Factor de corrección </t>
    </r>
    <r>
      <rPr>
        <b/>
        <sz val="11"/>
        <color indexed="10"/>
        <rFont val="Calibri"/>
        <family val="2"/>
      </rPr>
      <t>[prorr5]</t>
    </r>
    <r>
      <rPr>
        <b/>
        <sz val="11"/>
        <color indexed="8"/>
        <rFont val="Calibri"/>
        <family val="2"/>
      </rPr>
      <t>:</t>
    </r>
  </si>
  <si>
    <t>En la hoja 'Resultado' ya se prorratean automáticamente los valores de cada apartado en función del valor máximo fijado en los criterios de baremación. Sin embargo, si el baremo fija un valor máximo para determinados méritos dentro de un apartado (por ejemplo, un máximo para artículos y otro para libros, ambos dentro del apartado III.a), este prorrateo no se calcula automáticamente.
Para ello, esta hoja sirve de ayuda al cálculo del coeficiente de corrección que deberá aplicarse. Para utilizarla, basta con fijar el valor máximo permitido y el valor original de cada candidato/a. Deberá emplearse una hoja para cada concepto de prorrateo. Se recomienda indicar este concepto en la celda habilitada para ello.
A continuación, deberá multiplicarse el valor de cada campo 'Punt.' de cada mérito sujeto a esta corrección y para cada candidato/a. Para automatizar esta puntuación, se recomienda emplear la etiqueta "prorr5". Por ejemplo, si en un determinado mérito la puntación original del candidato/a es 2.5, se rellenaría la celda 'Punt.' con la fórmula "=2.5*prorr5". De esta forma, los cálculos de prorrateo se actualizarán automáticamente cada vez que se modifique esta hoja.</t>
  </si>
  <si>
    <t>En la hoja 'Resultado' ya se prorratean automáticamente los valores de cada apartado en función del valor máximo fijado en los criterios de baremación. Sin embargo, si el baremo fija un valor máximo para determinados méritos dentro de un apartado (por ejemplo, un máximo para artículos y otro para libros, ambos dentro del apartado III.a), este prorrateo no se calcula automáticamente.
Para ello, esta hoja sirve de ayuda al cálculo del coeficiente de corrección que deberá aplicarse. Para utilizarla, basta con fijar el valor máximo permitido y el valor original de cada candidato/a. Deberá emplearse una hoja para cada concepto de prorrateo. Se recomienda indicar este concepto en la celda habilitada para ello.
A continuación, deberá multiplicarse el valor de cada campo 'Punt.' de cada mérito sujeto a esta corrección y para cada candidato/a. Para automatizar esta puntuación, se recomienda emplear la etiqueta "prorr4". Por ejemplo, si en un determinado mérito la puntación original del candidato/a es 2.5, se rellenaría la celda 'Punt.' con la fórmula "=2.5*prorr4". De esta forma, los cálculos de prorrateo se actualizarán automáticamente cada vez que se modifique esta hoja.</t>
  </si>
  <si>
    <t>En la hoja 'Resultado' ya se prorratean automáticamente los valores de cada apartado en función del valor máximo fijado en los criterios de baremación. Sin embargo, si el baremo fija un valor máximo para determinados méritos dentro de un apartado (por ejemplo, un máximo para artículos y otro para libros, ambos dentro del apartado III.a), este prorrateo no se calcula automáticamente.
Para ello, esta hoja sirve de ayuda al cálculo del coeficiente de corrección que deberá aplicarse. Para utilizarla, basta con fijar el valor máximo permitido y el valor original de cada candidato/a. Deberá emplearse una hoja para cada concepto de prorrateo. Se recomienda indicar este concepto en la celda habilitada para ello.
A continuación, deberá multiplicarse el valor de cada campo 'Punt.' de cada mérito sujeto a esta corrección y para cada candidato/a. Para automatizar esta puntuación, se recomienda emplear la etiqueta "prorr3". Por ejemplo, si en un determinado mérito la puntación original del candidato/a es 2.5, se rellenaría la celda 'Punt.' con la fórmula "=2.5*prorr3". De esta forma, los cálculos de prorrateo se actualizarán automáticamente cada vez que se modifique esta hoja.</t>
  </si>
  <si>
    <t>Concepto del prorrateo 3:</t>
  </si>
  <si>
    <t>Concepto del prorrateo 4:</t>
  </si>
  <si>
    <t>Concepto del prorrateo 5:</t>
  </si>
  <si>
    <t>Méritos Preferentes</t>
  </si>
  <si>
    <t>Factor</t>
  </si>
  <si>
    <t>En las plazas de Ayudante Doctor, en caso de que el/la candidato/a no presente el mérito preferente anterior relativo a la acreditación de los cuerpos docentes, se aplicará un factor multiplicativo de hasta 1,2 (1 + 0,03*nº de meses) en el bloque III (actividad investigadora) por estancias de investigación igual o superiores a 3 meses. Este factor se aplicará sobre el resultado ponderado.</t>
  </si>
  <si>
    <t>En las plazas de Ayudante, en caso de que el/la candidato/a no presente el mérito preferente anterior relativo a la acreditación de los cuerpos docentes, se aplicará un factor multiplicativo de 1,2 en el bloque III (actividad investigadora) en caso de haber completado cuatro años de formación de personal investigador. Este factor se aplicará sobre el resultado ponderado.</t>
  </si>
  <si>
    <t>Se aplicará un factor multiplicativo de 1,15 en todos los méritos si el/la candidato/a está acreditado/a para participar en concursos de acceso de cuerpos docentes universitarios. Este factor se aplicará sobre el resultado ya ponderado. Se podrá aplicar a todos los tipos de plazas a excepción de "Sustituto / Interino".</t>
  </si>
  <si>
    <t>RESTO  (no afines)</t>
  </si>
  <si>
    <t>No se contempla</t>
  </si>
  <si>
    <t>Areas de conocimiento de las Ramas o Campos de las Ciencias Sociales,  de las  Humanidades y de las Ciencias Jurídicas (afines)</t>
  </si>
  <si>
    <t xml:space="preserve"> Área de conocimiento específica de TRABAJO SOCIAL Y SERVICIOS SOCIALES (preferente).  Se adopta la definicion internacional actual del Trabajo Social (FITS y AIETS. Melbourne, 2014): "El trabajo social es una profesión basada en la práctica y una disciplina académica que promueve el cambio y el desarrollo social, la cohesión social, y el fortalecimiento y la liberación de las personas. Los principios de la justicia social, los derechos humanos, la responsabilidad colectiva y el respeto a la diversidad son fundamentales para el trabajo social. Respaldada por las teorías del trabajo social, las ciencias sociales, las humanidades y los conocimientos indígenas, el trabajo social involucra a las personas y las estructuras para hacer frente a desafíos de la vida y aumentar el bienestar"</t>
  </si>
  <si>
    <t>Se valorará el expediente académico con estos criterios: (i) TITULACION PREFERENTE: Diplomatura en Trabajo Social. (ii) TITULACIONES AFINES: Licenciaturas o Grados de las Ramas del conocimiento de las Ciencias Sociales y Jurídicas (SOCIOLOGIA, ANTROPOLOGIA, PSICOLOGIA, PEDAGOGIA, GEOGRAFÍA,  CIENCIAS DEL TRABAJO, ECONOMÍA, CIENCIA POLÍTICA, DERECHO -o semejables- y de las Humanidades (HISTORIA, GEOGRAFÍA, FILOSOFÍA, HUMANIDADES - o semejables). Diplomaturas relacionadas con la "Intervencion Social" (Educación Social, Terapia Ocupacional y semejables).  (iii) En el caso de presentarse como "principal" una titulación diferente a la Diplomatura o al Grado en Trabajo Social, ha de presentarse bien un Grado,  o una licenciatura "de un solo ciclo", o, en su defecto, una Diplomatura unida a  una Licenciatura de Segundo Ciclo, siempre en las ramas del conocimiento indicadas en (ii). (LA TITULACIONES "NO AFINES" -coeficiente 0,2-  NO PODRÁN CONSIDERARSE EN NINGUN CASO COMO "TITULACIÓN PRINCIPAL").</t>
  </si>
  <si>
    <t>Master Oficial/Master Universitario: hasta 3 puntos. Programas de 3er Ciclo anteriores al sistema del EEES: sin la obtencion del DEA o "Suficiencia Investigadora": hasta 2,5 puntos. Con DEA o "Sufiencia Investigadora": hasta 3 puntos. PREVALENCIA o IDONEIDAD (coeficiente 1)  del máster oficial MEMDIS o versión actual (MEIIDGV, máster universitario), de la UGR, adscrito a Trabajo Social (Dpto./Facultad),  y programas de Doctorado del Departamento de Trabajo Social y Servicios Sociales  de la UGR (y del extinto Dpto. de Antropología Social y Trabajo Social de la UGR,  cogestionados por ambas “áreas de conocimiento”); o de másteres ofertados por otros Departamentos, Escuelas o Facultades de Trabajo Social miembros de la Conferencia Estatal de Decanos-as y Directores_as de Dptos. universitarios de Trabajo Social.  AFINIDAD (coeficiente 0.7):  programas de doctorado y másteres universitarios del campo de las  ciencias sociales y jurídicas y de  determinadas disciplinas y ámbitos del conocimiento del campo de las Humanidades (Geografía Humana,  Historia Social, Filosofía Política, Ética o semejables), o interdisciplinares/transdisciplinares de las ramas del conocimiento de las ciencias sociales y de las humanidades, que correlacionen  con la Intervencion Social, la Politica Social o el  Bienestar Social. NO AFINIDAD (coeficiente 0.2),  el resto de estudios oficiales de Posgrado (máster y doctorado)</t>
  </si>
  <si>
    <t>Doctorado: hasta 3 puntos (si CUM LAUDE). Obtención de  Doctorado Europeo  y/o Doctorado Internacional: 1 punto adicional. Publicación de la Tesis en una editorial distinta a la universidad en la que se defendió: hasta 1 punto adicional. Se aplican criterios de Idoneidad, Afinidad y No Afinidad (ver apartado "b" de este Bloque I), dependiendo del Dpto. en el que se haya leido la tesis así como del  área de conocimiento a la que pertenecía el/a Director/a  (para programas anteriores al RD 99/2011) .  O bien, dependiendo de la "linea de investigación" en que se haya realizado la tesis, para programas regulados por el RD 99/2011  (Para el caso de procesos de co-dirección, bastará que  algún/a co-director sea del área de conocimiento de Trabajo Social  para que opere el coeficiente de afinidad 1 )</t>
  </si>
  <si>
    <t>Si master oficial/master universitario: hasta 1,5 puntos. Master no oficial ("título propio de universidad"): hasta 1 punto. Título de Experto: hasta  0,50.  Enseñanzas universitarias de formacion continua de posgrado:  cada 1cr/10h= 0,03 puntos (Idoneidad, afinidad y no afinidad, según su proximidad o lejanía con el campo del Trabajo Social-Intervención Social- Bienestar Social. CAP: 0,50 p. (siempre con coeficiente de afinidad 1).  [Si la formación de posgrado se ha cursado en una universidad extranjera, la puntuación obtenida se multiplicará por 1,5]</t>
  </si>
  <si>
    <t>Docencia teórica y teórico-práctica en  diplomaturas, licenciaturas, másteres universitarios, programas de doctorado: hasta 4 puntos por año académico, si la dedicación es a tiempo completo (1 crd.= 0.16 puntos). Si no es año completo: 1 crd= 0,15 p. Docencia en Prácticas Externas: a) Tutores de Prácticas Externas ( 1 crd. anual= 0,09 p.);  máximo de crds. anuales -para Prácticas Externas de un año académico de duración: 24 crds. En caso de prácticas de carácter semestral, 12 crds. máximo por semestre. ; b)  Profs. Asociados  y otro profs. contratados para Practicum:  1 crd. anual= 0,16 p.). Se aplicarán criterios de Idoneidad, afinidad y no afinidad. El coeficiente 1 queda reservado solo para las Practicas de Trabajo Social de Diplomatura o Grado; o de másteres relacionados con el Área de conocimiento  de Trabajo Social)  [Nota: Toda docencia en titulaciones oficiales de universidades extrajeras será potenciada por el coeficiente multiplicado 1,2]</t>
  </si>
  <si>
    <t>Actividades docentes de formación inicial o formación continua ("títulos propios de universidad")  en departamentos, institutos de investigación, centros u organismos universitarios de formación continua: 1 crédito (10 horas): 0.10 p. Máximo por este concepto: 3 p. // Mesas redondas y similares: máximo  por actividad: 0.2; máximo por este concepto: 1 p. [En todo el apartado se aplicarán los coeficientes de afinidad 1, 0,7 y 0,2, segun su relación con el Trabajo Social]</t>
  </si>
  <si>
    <t xml:space="preserve">Docencia no universitaria, reglada: 1 crédito (10 horas)= 0,05 puntos. Enseñanzas no universitarias no regladas: 1 crd. (10 h.)= 0,03 puntos. Dirección de  "masteres", "expertos" y similares de organismos no universitarios (hasta 1 punto, por título). Dirección de cursos,  seminarios y talleres  de caracter internacional o en organismos extranjeros (hasta 0,6 puntos por programa).  Dirección de cursos,  seminarios y talleres  de caracter nacional, autonómico o local  (hasta 0,4 puntos por programa). </t>
  </si>
  <si>
    <t xml:space="preserve">Colaboraciones  en asignaturas debidamente acreditadas por las direcciones/secretarías de departamentos o los decanatos universitarios   (0,07 puntos por sesión de 3 horas: máximo 0.7 puntos).  Proyectos de innovación docente (máximo, 0,7 por proyecto). Colaboración en organización y diseño de material docente, publicado con ISBN (0,15 por dossier). Diseño de guías docentes de asignaturas publicadas con ISBN (0.15 p. por guía) </t>
  </si>
  <si>
    <t xml:space="preserve">NOTA: Como criterio general, para este apartado "a"  se aplicarán los criterios de ANECA, recogidos en el documento "PROGRAMA DE EVALUACION DEL PROFESORADO PARA LA CONTRATACIÓN. PRINCIPIOS Y ORIENTACIONES PARA LA APLICACIÓN DE LOS CRITERIOS DE EVALUACIÓN" (apartados 11.A:- Publicaciones científicas con proceso anónimo de revisión por pares; y 11.B.- Libros y capítulos de libros).                                                                          Para  LIBROS (ISBN impreso o electrónico)  se aplicará el ranking del  SPI (Scholarly Publishers Indicators), del CSIC:  http://epuc.cchs.csic.es/SPI/ranking.html  CUARTIL 1º: Editorial Internacional, 2 p. ; Editorial española, 1,75 p. CUARTIL 2º : Editorial Internacional, 1,75 p.- Editorial española: 1,50 p. CUARTIL 3º: Editorial internacional: 1,50 p.; Editorial española: 1,25 p. CUARTIL 4º: Editorial internacional 1,25 p.; Editorial española: 0,75 p. FUERA DE RANKING: Editorial internacional: 1; Editorial española: 0,75.  Si es en COAUTORIA, a estos valores se le aplicará el factor de corrección 0,5, a partir del 4º firmante.                                                                                                                         Para CAPTS. DE LIBROS se aplicará el ranking del  SPI (Scholarly Publishers Indicators), del CSIC:  http://epuc.cchs.csic.es/SPI/ranking.html  CUARTIL 1º: Editorial Internacional: 1,65 p.; Editorial española: 0,50  CUARTIL 2º: Editorial internacional: 1,60 p. ; Editorial española: 0,45 p. CUARTIL 3º: Editorial internacional: 1,55 p. ; editorial española:  0,40 p. CUARTIL 4º: Editorial internacional: 1,50 p. ; editorial española: 0,30 p.  FUERA DE RANKING: Editorial internacional: 1,45 p. ; editorial española: 0,30 p. [COAUTORÍA: Para estos valores se le aplicará el factor de corrección 0,5,  a partir del 4º firmante]                                                                                                                                                                                             OTRAS MENCIONES DE RESPONSABILIDAD: **Editor/a literario/a, coordinador/a  director/a. CUARTIL 1º: Editorial Internacional: 1,5 p.; Editorial española: 1. CUARTIL 2º: Editorial internacional: 1,40 p. ; Editorial española: 0,90 p.   CUARTIL 3º: Editorial internacional: 1,30 p. ; editorial española:  0,80 p.   CUARTIL 4º: Editorial internacional: 1,20 p. ; editorial española: 0,70 p.   FUERA DE RANKING: Editorial internacional: 1,10 p. ; editorial española: 0,60 p   [ Para estos valores se le aplicará el factor de corrección 0,5,  a partir del 4º firmante]  **Compilador/a:  CUARTIL 1º: Editorial Internacional: 1 p.; Editorial española: 0,55 p-. CUARTIL 2º: Editorial internacional: 0,90 p. ; Editorial española: 0,45 p.   CUARTIL 3º: Editorial internacional: 0,80 p. ; editorial española:  0,35 p.   CUARTIL 4º: Editorial internacional: 0,70 p. ; editorial española: 0,35 p.   FUERA DE RANKING: Editorial internacional: 0,60 p. ; editorial española: 0,35 p   [ Para estos valores se le aplicará el factor de corrección 0,5,  a partir del 4º firmante]                                                                                                                                            
 Para ARTÍCULOS de revista científica (ISSN, impreso o electrónico):   Artículo en revista Indexada en JCR de ISI: 2p. En revista indexada en SJR, LATINDEX, DICE: 1,75 p. En revista no indexada: 0,75 p. [COAUTORÍA: Para estos valores se le aplicará el factor de corrección 0,5,  a partir del 4º firmante].    RESEÑAS.- En revistas indexadas: máximo  0, 30 p.. En revistas no indexadas: máximo 0,20. p. RECENSIONES: En revistas indexadas: máximo, 0,40 p. En revistas no indexadas: máximo 0,25 p.   .
 Para el caso de las publicaciones periódicas específicas del campo del Trabajo Social/Bienestar Social en español  no incluidas en bases de datos internacionales, la Comisión aplicará criterios de relevancia científico- profesional, de suficiente difusión y de mantenimiento en el tiempo. Se hace un ranking específico, distribuyendo el conjunto de revistas en tres grupos-categorías: ALTA, MEDIA Y BAJA.  que  se asimilaran, en puntuacion, a las tres categorías generales (Indexada en JCR, 2 puntos, Indexada en otras bases e índices: 1,75 puntos, No indexada, 0,75 p.), Este listado por categorías se acompaña al baremo, como DOCUMENTO ANEXO NUM....).     En caso de publicaciones específicas de Trabajo Social en editoriales no recogidas en el ranking del  SPI (Scholarly Publishers Indicators), se tendrán en cuenta el prestigio de autores/as que publiquen en esa editorial así como su difusión en el mundo académico y/o profesional. 
</t>
  </si>
  <si>
    <t>PONENCIA INVITADA (local y autonómica: 0,5; nacional: 1; internacional: 1,5); PONENCIA O COMUNICACIÓN SOMETIDA A PROCESO DE REVISION (local y autonómica: 0,5; nacional: 1; internacional: 1,5);  PONENCIA O COMUNICACIÓN NO SOMETIDA A PROCESO DE REVISION (local y autonómica: 0,5; nacional: 0,75;  internacional: 1).  POSTER SOMETIDO A PROCESO DE REVISION (local o autómico: 0,25 p. ; nacional: 0,75 p.; internacional: 1).  COMUNICACIÓN SOLO ORAL,  INTERVENCIÓN EN MESA REDONDA O PANEL, SEMINARIO, TALLER...  (Local o autonómico:  0, 1.       Nacional:  0,15    Internacional: 0,25 p.)  COORDINACIÓN de panel, mesa redonda, seminario, simposio u otra reunión científica (local o autonómico: 0,2;   nacional: 0,3 ; internacional: 0,5). COORDINACIÓN de taller/"workshop" sometido a proceso de revisión (local o autonómico: 0,25; nacional: 0,75; internacional: 1p.). COORDINACIÓN de taller/"workshop" no sometido a proceso de revisión (local o autonómico: 0,2; nacional: 0,3; internacional: 0,5 p.) [Factores de correccion de presentación de trabajos en congresos y reuniones científicas: para más de tres autores/as:  0,50.]  [Si el trabajo es publicado en LIBRO DE ACTAS -"Proceedings"-, CON ISBN impreso o electrónico,  se asimilará conceptualmente a las distintas figuras de la publicación de libros o de caps. de libro del "apartado a": coordinador/a, editor/a literario; compilador/a, autor/a, etc., y se le aplicará  el multiplicado 1,5 a la puntuacion de este "apartado b". Para evitar que que mérito sea valorado en más de un apartado,  no se tendrá entonces en cuenta en el "apartado a" _Publicaciones científicas_]</t>
  </si>
  <si>
    <t>BECAS DE INVESTIGACIÓN:  FPI/FPU/Proyectos excelencia/ I+D/ AECID/Fundación Carolina/ Talentia/ convocatorias europeas… (0,15 por mes). Becas Plan propio UGR y otras entidades semejables y  Becas de proyectos o contratos (0,10 por mes). ESTANCIAS DE INVESTIGACION  en otras universidades. Si la universidad ocupa en los rankings internacionales un puesto igual o superior al de la UGR:  0,15 por mes; si ocupa un puesto inferior: 0,10 por mes. [Caso de estancias &gt; 3 meses en el primer grupo de universidades, no se contabilizaría en este apartado, por ser "mérito preferente" de la convocatoria: factor multiplicativo 1,2 a todo el Bloque III-Actividad investigadora -siempre y cuando la persona candidata no haya sido acreditada para cuerpos docentes universitarios. Vid. infra, pg. 4]</t>
  </si>
  <si>
    <t>Programas competitivos de la Unión Europea, de los Planes Nacionales, de las Comunidades Autónomas y de otros entes u organismos públicos o privados sometidos a evaluación externa, especialmente por la Agencia Nacional de Evaluación y Prospectiva (ANEP) u organismo similar. Director/a o Investigador/a Principal proyecto: 2 puntos. Investigador/a proyecto: 1 puntos. Colaborador/a proyecto debidamente acreditado-documentado, de actuación en el mismo suficientemente prolongada: 0,3 p. por proyecto [estas convocatorias competitivas internacionales, estatales o autonómicas pueden estar directamente vinculadas a las políticas públicas de I+D+i,  o a otras politicas públicas y acciones institucionales, asociativas o empresariales que contengan explícitamente acciones de I+D+i] [Los factores de afinidad se aplicarán en función del área de conocimiento del Director/a o IP; y para el IP no perteneciente a los cuerpos docentes universitarios, se tedrá en cuenta el área o ámbito de defensa de su tesis doctoral o suficiencia investigadora]</t>
  </si>
  <si>
    <t>Contratos de investigación con la administración pública, con instituciones, mundo asociativo, fundaciones o con empresas, generados al amparo del art. 83 de la LOU. Director/a o Investigador/a  Principal contrato: 1.5 puntos. Investigador/a contrato: 0.75 puntos. Colaborador/a contrato,  debidamente acreditado-documentado, de actuación en el mismo suficientemente prolongada: 0,25 p. por contrato. [Los factores de afinidad se aplicarán en función del área de conocimiento del Director/a o IP; y para el IP no perteneciente a los cuerpos docentes universitarios, se tedrá en cuenta el área o ámbito de defensa de su tesis doctoral o suficiencia investigadora]</t>
  </si>
  <si>
    <t>Dirección tesis docto. (2 puntos); co-dirección tesis docto. (1.5 p.);  dirección-tutela de  TFM (master oficial - o DEA) (0,15 puntos/ 0,07 puntos si es co-dirección); dirección-tutela de TFG (0.12 p.; 0,06 p, si codirección). Dirección-tutela de trabajos a becarios de iniciaciacion a la investigación: 0,07 p. por beca</t>
  </si>
  <si>
    <t>CONTRATO LABORAL certificado: 0,3 punto por mes / 3,6 por año, si tiempo completo;  0,15 p.  por mes/1,8 p. por años, si tiempo parcial. PRACTICAS EN EMPRESA: 0,15 p. por mes/1,8 p. por año, si tiempo completo; 0,07 p. por mes/0,9 p. por año, si tiempo parcial. EXPERIENCIA IDÓNEA (coef. 1):  trabajador/a social; EXPERIENCIA AFIN: (coef. 0.7): profesiones de la intervención social (educador/a social/psicólogo/a de la intervencion social/integrador/a social/animador/a sociocultural; profesiones de la docencia; profesiones sanitarias y semejables); EXPERIENCIA NO AFIN (coef. 0,2): resto</t>
  </si>
  <si>
    <t>ESTUDIOS, INFORMES, PROYECTOS o "PAPERS" relacionados con el Trabajo Social,  la Acción Social y/o la Intervención Social profesional, unipersonales o de equipo [Hasta un máximo de 1,6 puntos]:  en centros de investigacion extranjeros, hasta 1 p.; en centros de investigacion españoles: hasta 0,5 p.; otros centros y organismos relacionados con el Trabajo Social, ,  la Acción Social y/o la Intervención Social profesional: hasta 0,3 p. [ Equipo de más de tres personas: factor de corrección, 0,5.] [NOTA: Se valorarán solo cuando no sean tareas propias del ejercicio profesional, de su contrato o puesto de trabajo] . Hasta 0,5 puntos por otros méritos y colaboraciones profesionales, remuneradas o no remuneradas. [Si se trata de actividades profesionales de otra naturaleza, sin relación con esta Plaza de Ayudante Dr.:  se valoraran, pero aplicando el factor de correccion como "no afin"- 0.2]. VOLUNTARIADO DE ACCION SOCIAL o semejable [Hasta un máximo de 2 puntos]: 0,3 p. por actividad</t>
  </si>
  <si>
    <t>Premio a Tesis de doctorado: 1 p. Premio internacional a trabajo de investigacion o ensayo: 1 p. Premio nacional a  trabajo de investigacion o ensayo: 0,75 p. Premio autonómico o local a trabajo de investigacion o ensayo: 0,5 puntos. [los premios concedidos por una universidad  española se asemejan a  "nacionales"; los premios concedidos por una universidad extranjera se consideran "internacionales"]</t>
  </si>
  <si>
    <t xml:space="preserve">Máximo 1 punto (0,1 por actividad).[Se asimilan a "gestión académica" las  actividades institucionales o de gestión en otras organizaciones e instituciones distintas a la universidad]  [si el servicio es en una universidad u organismo internacional o  extranjero, se multiplica por el factor de potenciacion 1,5] </t>
  </si>
  <si>
    <t>Pertenencia a grupos de investigación PAIDI y semejables, minimo 1 año (0,15 puntos, total). Miembros de tribunales de tesis de doctorado (0,4 p. por actividad). Miembros de Comisiones de TFM/DEA  (0,2 p. por actividad).  Miembros de Comisiones de TFG (0,1 p. por actividad). Organización congresos, comités, jornadas (0,025 por actividad). Exposiciones, estrenos y trabajos de creación artística:  hasta 0,25 por actividad, según criterios de calidad. OTROS MÉRITOS: hasta 0,1</t>
  </si>
  <si>
    <t>Actividades formativas recibidas (actividades de formación permanente y reciclaje) impartidas por distintos organismos, públicos, privados y Tercer Sector (para ser puntuable,  de un mínimo de 10 horas (cada módulo de 10 horas =  0.05 punto;   hasta un máximo de 1,5 puntos) . Dirección de revista científico y/o profesional con ISSN, mínimo un año: 0,5 puntos. Miembro de Comité de Edición de revista científica con ISSN, mínimo un año: 0.20 p. REvisor/a evaluador/a de revista científica (mínimo un volumen de permanencia con este rol en la publicación): 0,2 por cada revista. Organización de encuentros, jornadas, seminarios, talleres: 0,2 p. por actividad. OTRAS ACTIVIDADES: hasta 0, 2</t>
  </si>
  <si>
    <t>Coordinación-Dirección de másteres universitarios o de programas de doctorado (máximo: 2 puntos). Coordinación de títulos y programas "propios de universidad": 0,5 puntos  por  cood. Master/Experto; 0,25 puntos, por coord.  programa de un mínimo 60h (6 crds.) de duración. Coordinación de Cursos y seminarios: 0,04 puntos por 1cr (10h) [Si coordinan más de 3 personas: factor de corrección,  0,5). Docencia universitaria no reglada en Universidades extranjeras: 0,5 p. por 1 crd. Acreditaciones ANECA: 0,5 p. por acreditación distinta a la de Ayudante Dr. OTROS MÉRITOS: hasta 0,2
Evaluación pública y voluntaria de la actividad docente por las Universidades: 0,25 puntos (la evaluación, para ser computada ha de ser "EXCELENTE")</t>
  </si>
  <si>
    <t xml:space="preserve">1 punto por título univesitario (Diplomatura/Licenciatura/Grado). PREFERENTES (coeficiente 1):  Diplomaturas o Grados relacionadas con la "Intervención Social" : Educación Social, Terapia Ocupacional, Psicología (con contenidos en Psicologia de la Intervencion Social: PSIS). AFINES (coeficiente 0,7): Licenciaturas o Grados en Ciencias Sociales, Jurídicas, Humanidades y CC de la Salud; NO AFINES (coeficiente 0.2): Resto. // Diploma de Idiomas B.1 Certificaciones de la Escuela Oficial de Idiomas. (Y otros diplomas hologados o semejables- nivel mínimo B.1): 0,25 p. (Siempre, de coeficiente afinidad 1). Títulos de formación continua NO UNIVERSITARIOS: másteres, expertos y especialistas expedidos por colegios profesionales u otras entidades no universitarias: 0,20 p. por título debidamente certificado de 300 horas de duración (sirviendo de canon para calcular puntuación según duración). [Se aplican los coeficientes de afinidad en este apartado indicados]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</si>
</sst>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0;0.00"/>
    <numFmt numFmtId="165" formatCode="0.0000"/>
    <numFmt numFmtId="166" formatCode="h:mm;@"/>
  </numFmts>
  <fonts count="45">
    <font>
      <sz val="11"/>
      <color theme="1"/>
      <name val="Calibri"/>
      <family val="2"/>
    </font>
    <font>
      <sz val="11"/>
      <color indexed="8"/>
      <name val="Calibri"/>
      <family val="2"/>
    </font>
    <font>
      <b/>
      <sz val="11"/>
      <color indexed="8"/>
      <name val="Calibri"/>
      <family val="2"/>
    </font>
    <font>
      <b/>
      <sz val="11"/>
      <color indexed="10"/>
      <name val="Calibri"/>
      <family val="2"/>
    </font>
    <font>
      <b/>
      <sz val="11"/>
      <color indexed="9"/>
      <name val="Calibri"/>
      <family val="2"/>
    </font>
    <font>
      <sz val="10"/>
      <color indexed="8"/>
      <name val="Calibri"/>
      <family val="2"/>
    </font>
    <font>
      <b/>
      <sz val="10"/>
      <color indexed="8"/>
      <name val="Calibri"/>
      <family val="2"/>
    </font>
    <font>
      <sz val="8"/>
      <name val="Calibri"/>
      <family val="2"/>
    </font>
    <font>
      <sz val="10"/>
      <name val="Tahoma"/>
      <family val="2"/>
    </font>
    <font>
      <b/>
      <sz val="10"/>
      <name val="Tahoma"/>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top/>
      <bottom style="thin"/>
    </border>
    <border>
      <left/>
      <right/>
      <top style="thin"/>
      <bottom/>
    </border>
    <border>
      <left style="thin"/>
      <right/>
      <top/>
      <bottom/>
    </border>
    <border>
      <left/>
      <right style="thin"/>
      <top/>
      <bottom style="thin"/>
    </border>
    <border>
      <left style="thin"/>
      <right/>
      <top style="thin"/>
      <bottom/>
    </border>
    <border>
      <left/>
      <right style="thin"/>
      <top style="thin"/>
      <bottom/>
    </border>
    <border>
      <left style="thin"/>
      <right/>
      <top style="thin"/>
      <bottom style="thin"/>
    </border>
    <border>
      <left style="thin"/>
      <right/>
      <top/>
      <bottom style="thin"/>
    </border>
    <border>
      <left/>
      <right style="thin"/>
      <top style="thin"/>
      <bottom style="thin"/>
    </border>
    <border>
      <left/>
      <right style="thin"/>
      <top/>
      <bottom/>
    </border>
    <border>
      <left style="thin"/>
      <right style="thin"/>
      <top/>
      <bottom/>
    </border>
    <border>
      <left style="thin"/>
      <right style="thin"/>
      <top/>
      <bottom style="thin"/>
    </border>
    <border>
      <left style="thin"/>
      <right style="thin"/>
      <top style="thin"/>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31" borderId="0" applyNumberFormat="0" applyBorder="0" applyAlignment="0" applyProtection="0"/>
    <xf numFmtId="0" fontId="0" fillId="0" borderId="0">
      <alignment/>
      <protection/>
    </xf>
    <xf numFmtId="0" fontId="1" fillId="32" borderId="4" applyNumberFormat="0" applyFont="0" applyAlignment="0" applyProtection="0"/>
    <xf numFmtId="9" fontId="1"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95">
    <xf numFmtId="0" fontId="0" fillId="0" borderId="0" xfId="0" applyFont="1" applyAlignment="1">
      <alignment/>
    </xf>
    <xf numFmtId="0" fontId="2" fillId="0" borderId="0" xfId="0" applyFont="1" applyAlignment="1">
      <alignment horizontal="center"/>
    </xf>
    <xf numFmtId="0" fontId="0" fillId="0" borderId="0" xfId="0" applyFill="1" applyBorder="1" applyAlignment="1">
      <alignment/>
    </xf>
    <xf numFmtId="0" fontId="0" fillId="0" borderId="0" xfId="0" applyBorder="1" applyAlignment="1">
      <alignment/>
    </xf>
    <xf numFmtId="0" fontId="0" fillId="0" borderId="0" xfId="0" applyFill="1" applyBorder="1" applyAlignment="1">
      <alignment horizontal="center"/>
    </xf>
    <xf numFmtId="0" fontId="0" fillId="0" borderId="0" xfId="0" applyFill="1" applyBorder="1" applyAlignment="1">
      <alignment wrapText="1"/>
    </xf>
    <xf numFmtId="0" fontId="6" fillId="0" borderId="10" xfId="0" applyFont="1" applyFill="1" applyBorder="1" applyAlignment="1">
      <alignment horizontal="center" vertical="top"/>
    </xf>
    <xf numFmtId="0" fontId="6" fillId="0" borderId="10" xfId="0" applyFont="1" applyFill="1" applyBorder="1" applyAlignment="1">
      <alignment horizontal="center" vertical="top" wrapText="1"/>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49" fontId="5" fillId="0" borderId="12" xfId="0" applyNumberFormat="1" applyFont="1" applyFill="1" applyBorder="1" applyAlignment="1">
      <alignment horizontal="center" vertical="center" wrapText="1"/>
    </xf>
    <xf numFmtId="0" fontId="6" fillId="0" borderId="0" xfId="0" applyFont="1" applyFill="1" applyBorder="1" applyAlignment="1">
      <alignment horizontal="center" vertical="top"/>
    </xf>
    <xf numFmtId="0" fontId="6" fillId="0" borderId="0" xfId="0" applyFont="1" applyFill="1" applyBorder="1" applyAlignment="1">
      <alignment horizontal="center" vertical="top" wrapText="1"/>
    </xf>
    <xf numFmtId="0" fontId="5" fillId="0" borderId="13" xfId="0" applyFont="1" applyFill="1" applyBorder="1" applyAlignment="1">
      <alignment horizontal="center" vertical="center" wrapText="1"/>
    </xf>
    <xf numFmtId="0" fontId="5" fillId="0" borderId="13" xfId="0" applyFont="1" applyFill="1" applyBorder="1" applyAlignment="1">
      <alignment vertical="top" wrapText="1"/>
    </xf>
    <xf numFmtId="0" fontId="6" fillId="0" borderId="12" xfId="0" applyFont="1" applyBorder="1" applyAlignment="1">
      <alignment horizontal="center" vertical="top"/>
    </xf>
    <xf numFmtId="0" fontId="5" fillId="0" borderId="12" xfId="0" applyFont="1" applyFill="1" applyBorder="1" applyAlignment="1">
      <alignment vertical="top"/>
    </xf>
    <xf numFmtId="49" fontId="5" fillId="0" borderId="14" xfId="0" applyNumberFormat="1" applyFont="1" applyFill="1" applyBorder="1" applyAlignment="1">
      <alignment vertical="center" wrapText="1"/>
    </xf>
    <xf numFmtId="49" fontId="5" fillId="0" borderId="15" xfId="0" applyNumberFormat="1" applyFont="1" applyFill="1" applyBorder="1" applyAlignment="1">
      <alignment horizontal="center" vertical="center" wrapText="1"/>
    </xf>
    <xf numFmtId="49" fontId="5" fillId="0" borderId="16" xfId="0" applyNumberFormat="1" applyFont="1" applyFill="1" applyBorder="1" applyAlignment="1">
      <alignment vertical="center" wrapText="1"/>
    </xf>
    <xf numFmtId="49" fontId="5" fillId="0" borderId="17" xfId="0" applyNumberFormat="1" applyFont="1" applyFill="1" applyBorder="1" applyAlignment="1">
      <alignment horizontal="center" vertical="center" wrapText="1"/>
    </xf>
    <xf numFmtId="2" fontId="0" fillId="0" borderId="10" xfId="0" applyNumberFormat="1" applyBorder="1" applyAlignment="1">
      <alignment/>
    </xf>
    <xf numFmtId="165" fontId="0" fillId="0" borderId="0" xfId="0" applyNumberFormat="1" applyAlignment="1">
      <alignment horizontal="left" vertical="center"/>
    </xf>
    <xf numFmtId="0" fontId="5" fillId="33" borderId="10" xfId="0" applyFont="1" applyFill="1" applyBorder="1" applyAlignment="1" applyProtection="1">
      <alignment vertical="top" wrapText="1"/>
      <protection locked="0"/>
    </xf>
    <xf numFmtId="2" fontId="0" fillId="33" borderId="10" xfId="0" applyNumberFormat="1" applyFill="1" applyBorder="1" applyAlignment="1" applyProtection="1">
      <alignment/>
      <protection locked="0"/>
    </xf>
    <xf numFmtId="0" fontId="0" fillId="0" borderId="0" xfId="0" applyFill="1" applyAlignment="1">
      <alignment/>
    </xf>
    <xf numFmtId="0" fontId="0" fillId="34" borderId="10" xfId="0" applyFill="1" applyBorder="1" applyAlignment="1">
      <alignment/>
    </xf>
    <xf numFmtId="0" fontId="6" fillId="34" borderId="10" xfId="0" applyFont="1" applyFill="1" applyBorder="1" applyAlignment="1">
      <alignment horizontal="center" vertical="top"/>
    </xf>
    <xf numFmtId="0" fontId="5" fillId="34" borderId="10" xfId="0" applyFont="1" applyFill="1" applyBorder="1" applyAlignment="1">
      <alignment horizontal="center" vertical="center"/>
    </xf>
    <xf numFmtId="0" fontId="5" fillId="34" borderId="10" xfId="0" applyFont="1" applyFill="1" applyBorder="1" applyAlignment="1">
      <alignment horizontal="left" vertical="center" wrapText="1"/>
    </xf>
    <xf numFmtId="0" fontId="6" fillId="34" borderId="10" xfId="0" applyFont="1" applyFill="1" applyBorder="1" applyAlignment="1">
      <alignment horizontal="center" vertical="top" wrapText="1"/>
    </xf>
    <xf numFmtId="0" fontId="6" fillId="34" borderId="10" xfId="0" applyFont="1" applyFill="1" applyBorder="1" applyAlignment="1">
      <alignment horizontal="center"/>
    </xf>
    <xf numFmtId="0" fontId="5" fillId="34" borderId="10" xfId="0" applyFont="1" applyFill="1" applyBorder="1" applyAlignment="1">
      <alignment horizontal="center" vertical="center" wrapText="1"/>
    </xf>
    <xf numFmtId="0" fontId="0" fillId="34" borderId="10" xfId="0" applyFont="1" applyFill="1" applyBorder="1" applyAlignment="1">
      <alignment/>
    </xf>
    <xf numFmtId="0" fontId="0" fillId="34" borderId="10" xfId="0" applyFont="1" applyFill="1" applyBorder="1" applyAlignment="1">
      <alignment horizontal="center" wrapText="1"/>
    </xf>
    <xf numFmtId="0" fontId="2" fillId="0" borderId="0" xfId="0" applyFont="1" applyAlignment="1">
      <alignment horizontal="right"/>
    </xf>
    <xf numFmtId="0" fontId="2" fillId="0" borderId="0" xfId="0" applyFont="1" applyAlignment="1" applyProtection="1">
      <alignment horizontal="center"/>
      <protection/>
    </xf>
    <xf numFmtId="0" fontId="0" fillId="0" borderId="0" xfId="0" applyFill="1" applyBorder="1" applyAlignment="1" applyProtection="1">
      <alignment horizontal="center"/>
      <protection/>
    </xf>
    <xf numFmtId="0" fontId="0" fillId="0" borderId="0" xfId="0" applyFill="1" applyBorder="1" applyAlignment="1" applyProtection="1">
      <alignment wrapText="1"/>
      <protection/>
    </xf>
    <xf numFmtId="0" fontId="0" fillId="0" borderId="0" xfId="0" applyFill="1" applyBorder="1" applyAlignment="1" applyProtection="1">
      <alignment/>
      <protection/>
    </xf>
    <xf numFmtId="0" fontId="0" fillId="0" borderId="0" xfId="0" applyFill="1" applyAlignment="1" applyProtection="1">
      <alignment/>
      <protection/>
    </xf>
    <xf numFmtId="0" fontId="5" fillId="34" borderId="10"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wrapText="1"/>
      <protection locked="0"/>
    </xf>
    <xf numFmtId="0" fontId="5" fillId="0" borderId="10" xfId="0" applyNumberFormat="1" applyFont="1" applyBorder="1" applyAlignment="1">
      <alignment horizontal="center"/>
    </xf>
    <xf numFmtId="0" fontId="0" fillId="0" borderId="10" xfId="0" applyNumberFormat="1" applyFill="1" applyBorder="1" applyAlignment="1">
      <alignment/>
    </xf>
    <xf numFmtId="9" fontId="0" fillId="0" borderId="10" xfId="0" applyNumberFormat="1" applyFill="1" applyBorder="1" applyAlignment="1">
      <alignment/>
    </xf>
    <xf numFmtId="2" fontId="0" fillId="0" borderId="10" xfId="0" applyNumberFormat="1" applyFill="1" applyBorder="1" applyAlignment="1">
      <alignment/>
    </xf>
    <xf numFmtId="0" fontId="2" fillId="34" borderId="10" xfId="0" applyFont="1" applyFill="1" applyBorder="1" applyAlignment="1">
      <alignment horizontal="center" wrapText="1"/>
    </xf>
    <xf numFmtId="0" fontId="2" fillId="34" borderId="10" xfId="0" applyFont="1" applyFill="1" applyBorder="1" applyAlignment="1">
      <alignment/>
    </xf>
    <xf numFmtId="0" fontId="2" fillId="34" borderId="18" xfId="0" applyFont="1" applyFill="1" applyBorder="1" applyAlignment="1">
      <alignment/>
    </xf>
    <xf numFmtId="0" fontId="2" fillId="0" borderId="0" xfId="0" applyFont="1" applyAlignment="1">
      <alignment horizontal="right" wrapText="1"/>
    </xf>
    <xf numFmtId="0" fontId="2" fillId="0" borderId="13" xfId="0" applyFont="1" applyBorder="1" applyAlignment="1">
      <alignment horizontal="right"/>
    </xf>
    <xf numFmtId="0" fontId="2" fillId="33" borderId="10" xfId="0" applyFont="1" applyFill="1" applyBorder="1" applyAlignment="1" applyProtection="1">
      <alignment horizontal="right"/>
      <protection locked="0"/>
    </xf>
    <xf numFmtId="0" fontId="5" fillId="0" borderId="10" xfId="0" applyNumberFormat="1" applyFont="1" applyBorder="1" applyAlignment="1">
      <alignment horizontal="center" vertical="center"/>
    </xf>
    <xf numFmtId="0" fontId="5" fillId="33" borderId="10" xfId="0" applyNumberFormat="1" applyFont="1" applyFill="1" applyBorder="1" applyAlignment="1" applyProtection="1">
      <alignment vertical="top" wrapText="1"/>
      <protection locked="0"/>
    </xf>
    <xf numFmtId="0" fontId="2" fillId="34" borderId="10" xfId="0" applyFont="1" applyFill="1" applyBorder="1" applyAlignment="1">
      <alignment horizontal="center"/>
    </xf>
    <xf numFmtId="0" fontId="33" fillId="0" borderId="0" xfId="45" applyFill="1" applyAlignment="1" applyProtection="1">
      <alignment horizontal="left"/>
      <protection locked="0"/>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2" fillId="0" borderId="0" xfId="0" applyFont="1" applyFill="1" applyBorder="1" applyAlignment="1">
      <alignment horizontal="right"/>
    </xf>
    <xf numFmtId="0" fontId="0" fillId="0" borderId="0" xfId="0" applyNumberFormat="1" applyFill="1" applyBorder="1" applyAlignment="1" applyProtection="1">
      <alignment horizontal="left"/>
      <protection/>
    </xf>
    <xf numFmtId="0" fontId="5" fillId="33" borderId="10" xfId="0" applyFont="1" applyFill="1" applyBorder="1" applyAlignment="1" applyProtection="1">
      <alignment horizontal="left"/>
      <protection locked="0"/>
    </xf>
    <xf numFmtId="0" fontId="2" fillId="34" borderId="18" xfId="0" applyFont="1" applyFill="1" applyBorder="1" applyAlignment="1">
      <alignment horizontal="left" vertical="center"/>
    </xf>
    <xf numFmtId="0" fontId="2" fillId="34" borderId="11" xfId="0" applyFont="1" applyFill="1" applyBorder="1" applyAlignment="1">
      <alignment horizontal="left" vertical="center"/>
    </xf>
    <xf numFmtId="0" fontId="2" fillId="34" borderId="20" xfId="0" applyFont="1" applyFill="1" applyBorder="1" applyAlignment="1">
      <alignment horizontal="left" vertical="center"/>
    </xf>
    <xf numFmtId="0" fontId="5" fillId="34" borderId="16" xfId="0" applyNumberFormat="1" applyFont="1" applyFill="1" applyBorder="1" applyAlignment="1">
      <alignment horizontal="center" vertical="center" wrapText="1"/>
    </xf>
    <xf numFmtId="0" fontId="5" fillId="34" borderId="17" xfId="0" applyNumberFormat="1" applyFont="1" applyFill="1" applyBorder="1" applyAlignment="1">
      <alignment horizontal="center" vertical="center" wrapText="1"/>
    </xf>
    <xf numFmtId="0" fontId="5" fillId="34" borderId="14" xfId="0" applyNumberFormat="1" applyFont="1" applyFill="1" applyBorder="1" applyAlignment="1">
      <alignment horizontal="center" vertical="center" wrapText="1"/>
    </xf>
    <xf numFmtId="0" fontId="5" fillId="34" borderId="21" xfId="0" applyNumberFormat="1" applyFont="1" applyFill="1" applyBorder="1" applyAlignment="1">
      <alignment horizontal="center" vertical="center" wrapText="1"/>
    </xf>
    <xf numFmtId="0" fontId="5" fillId="34" borderId="19" xfId="0" applyNumberFormat="1" applyFont="1" applyFill="1" applyBorder="1" applyAlignment="1">
      <alignment horizontal="center" vertical="center" wrapText="1"/>
    </xf>
    <xf numFmtId="0" fontId="5" fillId="34" borderId="15"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top" wrapText="1"/>
    </xf>
    <xf numFmtId="0" fontId="5" fillId="0" borderId="23" xfId="0" applyNumberFormat="1" applyFont="1" applyFill="1" applyBorder="1" applyAlignment="1">
      <alignment horizontal="center" vertical="top" wrapText="1"/>
    </xf>
    <xf numFmtId="0" fontId="5" fillId="0" borderId="18"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wrapText="1"/>
      <protection/>
    </xf>
    <xf numFmtId="0" fontId="5" fillId="0" borderId="20" xfId="0" applyFont="1" applyFill="1" applyBorder="1" applyAlignment="1" applyProtection="1">
      <alignment horizontal="left" vertical="center" wrapText="1"/>
      <protection/>
    </xf>
    <xf numFmtId="0" fontId="6" fillId="34" borderId="10" xfId="0" applyFont="1" applyFill="1" applyBorder="1" applyAlignment="1">
      <alignment horizontal="center"/>
    </xf>
    <xf numFmtId="0" fontId="6" fillId="0" borderId="18" xfId="0" applyFont="1" applyBorder="1" applyAlignment="1">
      <alignment horizontal="left" vertical="center"/>
    </xf>
    <xf numFmtId="0" fontId="6" fillId="0" borderId="11" xfId="0" applyFont="1" applyBorder="1" applyAlignment="1">
      <alignment horizontal="left" vertical="center"/>
    </xf>
    <xf numFmtId="0" fontId="6" fillId="0" borderId="20" xfId="0" applyFont="1" applyBorder="1" applyAlignment="1">
      <alignment horizontal="left" vertical="center"/>
    </xf>
    <xf numFmtId="0" fontId="6" fillId="34" borderId="18" xfId="0" applyFont="1" applyFill="1" applyBorder="1" applyAlignment="1">
      <alignment horizontal="left" vertical="center"/>
    </xf>
    <xf numFmtId="0" fontId="6" fillId="34" borderId="11" xfId="0" applyFont="1" applyFill="1" applyBorder="1" applyAlignment="1">
      <alignment horizontal="left" vertical="center"/>
    </xf>
    <xf numFmtId="0" fontId="6" fillId="34" borderId="20" xfId="0" applyFont="1" applyFill="1" applyBorder="1" applyAlignment="1">
      <alignment horizontal="left" vertical="center"/>
    </xf>
    <xf numFmtId="0" fontId="2" fillId="0" borderId="0" xfId="0" applyFont="1" applyAlignment="1">
      <alignment horizontal="right"/>
    </xf>
    <xf numFmtId="1" fontId="5" fillId="0" borderId="24" xfId="0" applyNumberFormat="1" applyFont="1" applyFill="1" applyBorder="1" applyAlignment="1">
      <alignment horizontal="center" vertical="center" wrapText="1"/>
    </xf>
    <xf numFmtId="1" fontId="5" fillId="0" borderId="22" xfId="0" applyNumberFormat="1" applyFont="1" applyFill="1" applyBorder="1" applyAlignment="1">
      <alignment horizontal="center" vertical="center" wrapText="1"/>
    </xf>
    <xf numFmtId="1" fontId="5" fillId="0" borderId="23" xfId="0" applyNumberFormat="1" applyFont="1" applyFill="1" applyBorder="1" applyAlignment="1">
      <alignment horizontal="center" vertical="center" wrapText="1"/>
    </xf>
    <xf numFmtId="0" fontId="4" fillId="35" borderId="0" xfId="0" applyFont="1" applyFill="1" applyAlignment="1">
      <alignment horizontal="center"/>
    </xf>
    <xf numFmtId="0" fontId="5" fillId="0" borderId="0" xfId="0" applyFont="1" applyFill="1" applyAlignment="1">
      <alignment horizontal="left" vertical="top" wrapText="1"/>
    </xf>
    <xf numFmtId="0" fontId="0" fillId="33" borderId="18" xfId="0" applyFill="1" applyBorder="1" applyAlignment="1" applyProtection="1">
      <alignment horizontal="left"/>
      <protection locked="0"/>
    </xf>
    <xf numFmtId="0" fontId="0" fillId="33" borderId="20" xfId="0" applyFill="1" applyBorder="1" applyAlignment="1" applyProtection="1">
      <alignment horizontal="left"/>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47</xdr:row>
      <xdr:rowOff>266700</xdr:rowOff>
    </xdr:from>
    <xdr:ext cx="142875" cy="266700"/>
    <xdr:sp fLocksText="0">
      <xdr:nvSpPr>
        <xdr:cNvPr id="1" name="1 CuadroTexto"/>
        <xdr:cNvSpPr txBox="1">
          <a:spLocks noChangeArrowheads="1"/>
        </xdr:cNvSpPr>
      </xdr:nvSpPr>
      <xdr:spPr>
        <a:xfrm>
          <a:off x="3429000" y="55968900"/>
          <a:ext cx="1428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gr.es/~vic_oape/profesor/CAbierta/baremo.htm" TargetMode="External" /><Relationship Id="rId2" Type="http://schemas.openxmlformats.org/officeDocument/2006/relationships/hyperlink" Target="http://www.ugr.es/~vic_oape/profesor/CSustitucion/baremo_sust.htm"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8"/>
  <sheetViews>
    <sheetView showGridLines="0" showRowColHeaders="0" zoomScalePageLayoutView="0" workbookViewId="0" topLeftCell="A1">
      <selection activeCell="A17" sqref="A17:F17"/>
    </sheetView>
  </sheetViews>
  <sheetFormatPr defaultColWidth="11.421875" defaultRowHeight="15"/>
  <cols>
    <col min="1" max="1" width="23.7109375" style="0" customWidth="1"/>
    <col min="4" max="4" width="12.8515625" style="0" customWidth="1"/>
  </cols>
  <sheetData>
    <row r="1" spans="1:6" ht="32.25" customHeight="1">
      <c r="A1" s="27"/>
      <c r="B1" s="49" t="s">
        <v>46</v>
      </c>
      <c r="C1" s="49" t="s">
        <v>48</v>
      </c>
      <c r="D1" s="49" t="s">
        <v>49</v>
      </c>
      <c r="E1" s="49" t="s">
        <v>50</v>
      </c>
      <c r="F1" s="49" t="s">
        <v>51</v>
      </c>
    </row>
    <row r="2" spans="1:6" ht="15">
      <c r="A2" s="50" t="s">
        <v>35</v>
      </c>
      <c r="B2" s="46">
        <v>20</v>
      </c>
      <c r="C2" s="46">
        <v>20</v>
      </c>
      <c r="D2" s="46">
        <v>30</v>
      </c>
      <c r="E2" s="46">
        <v>20</v>
      </c>
      <c r="F2" s="46">
        <v>5</v>
      </c>
    </row>
    <row r="3" spans="1:6" ht="15">
      <c r="A3" s="27"/>
      <c r="B3" s="27"/>
      <c r="C3" s="27"/>
      <c r="D3" s="27"/>
      <c r="E3" s="27"/>
      <c r="F3" s="27"/>
    </row>
    <row r="4" spans="1:6" ht="15">
      <c r="A4" s="27"/>
      <c r="B4" s="57" t="s">
        <v>45</v>
      </c>
      <c r="C4" s="57"/>
      <c r="D4" s="57"/>
      <c r="E4" s="57"/>
      <c r="F4" s="57"/>
    </row>
    <row r="5" spans="1:6" ht="15">
      <c r="A5" s="51" t="s">
        <v>41</v>
      </c>
      <c r="B5" s="47">
        <v>0.5</v>
      </c>
      <c r="C5" s="47">
        <v>0.15</v>
      </c>
      <c r="D5" s="47">
        <v>0.25</v>
      </c>
      <c r="E5" s="47">
        <v>0.05</v>
      </c>
      <c r="F5" s="47">
        <v>0.05</v>
      </c>
    </row>
    <row r="6" spans="1:6" ht="15">
      <c r="A6" s="51" t="s">
        <v>43</v>
      </c>
      <c r="B6" s="47">
        <v>0.2</v>
      </c>
      <c r="C6" s="47">
        <v>0.3</v>
      </c>
      <c r="D6" s="47">
        <v>0.4</v>
      </c>
      <c r="E6" s="47">
        <v>0.05</v>
      </c>
      <c r="F6" s="47">
        <v>0.05</v>
      </c>
    </row>
    <row r="7" spans="1:6" ht="15">
      <c r="A7" s="51" t="s">
        <v>44</v>
      </c>
      <c r="B7" s="47">
        <v>0.2</v>
      </c>
      <c r="C7" s="47">
        <v>0.15</v>
      </c>
      <c r="D7" s="47">
        <v>0.15</v>
      </c>
      <c r="E7" s="47">
        <v>0.45</v>
      </c>
      <c r="F7" s="47">
        <v>0.05</v>
      </c>
    </row>
    <row r="8" spans="1:6" ht="15">
      <c r="A8" s="51" t="s">
        <v>47</v>
      </c>
      <c r="B8" s="47">
        <v>0.3</v>
      </c>
      <c r="C8" s="47">
        <v>0.3</v>
      </c>
      <c r="D8" s="47">
        <v>0.3</v>
      </c>
      <c r="E8" s="47">
        <v>0.05</v>
      </c>
      <c r="F8" s="47">
        <v>0.05</v>
      </c>
    </row>
    <row r="9" spans="1:6" ht="15">
      <c r="A9" s="27"/>
      <c r="B9" s="27"/>
      <c r="C9" s="27"/>
      <c r="D9" s="27"/>
      <c r="E9" s="27"/>
      <c r="F9" s="27"/>
    </row>
    <row r="10" spans="1:6" ht="15">
      <c r="A10" s="27"/>
      <c r="B10" s="57" t="s">
        <v>39</v>
      </c>
      <c r="C10" s="57"/>
      <c r="D10" s="57"/>
      <c r="E10" s="57"/>
      <c r="F10" s="57"/>
    </row>
    <row r="11" spans="1:6" ht="15">
      <c r="A11" s="50" t="s">
        <v>41</v>
      </c>
      <c r="B11" s="46">
        <f aca="true" t="shared" si="0" ref="B11:F14">100*B5/B$2</f>
        <v>2.5</v>
      </c>
      <c r="C11" s="46">
        <f t="shared" si="0"/>
        <v>0.75</v>
      </c>
      <c r="D11" s="48">
        <f t="shared" si="0"/>
        <v>0.8333333333333334</v>
      </c>
      <c r="E11" s="46">
        <f t="shared" si="0"/>
        <v>0.25</v>
      </c>
      <c r="F11" s="46">
        <f t="shared" si="0"/>
        <v>1</v>
      </c>
    </row>
    <row r="12" spans="1:6" ht="15">
      <c r="A12" s="50" t="s">
        <v>43</v>
      </c>
      <c r="B12" s="46">
        <f t="shared" si="0"/>
        <v>1</v>
      </c>
      <c r="C12" s="46">
        <f t="shared" si="0"/>
        <v>1.5</v>
      </c>
      <c r="D12" s="48">
        <f t="shared" si="0"/>
        <v>1.3333333333333333</v>
      </c>
      <c r="E12" s="46">
        <f t="shared" si="0"/>
        <v>0.25</v>
      </c>
      <c r="F12" s="46">
        <f t="shared" si="0"/>
        <v>1</v>
      </c>
    </row>
    <row r="13" spans="1:6" ht="15">
      <c r="A13" s="50" t="s">
        <v>44</v>
      </c>
      <c r="B13" s="46">
        <f t="shared" si="0"/>
        <v>1</v>
      </c>
      <c r="C13" s="46">
        <f t="shared" si="0"/>
        <v>0.75</v>
      </c>
      <c r="D13" s="46">
        <f t="shared" si="0"/>
        <v>0.5</v>
      </c>
      <c r="E13" s="46">
        <f t="shared" si="0"/>
        <v>2.25</v>
      </c>
      <c r="F13" s="46">
        <f t="shared" si="0"/>
        <v>1</v>
      </c>
    </row>
    <row r="14" spans="1:6" ht="15">
      <c r="A14" s="50" t="s">
        <v>47</v>
      </c>
      <c r="B14" s="46">
        <f t="shared" si="0"/>
        <v>1.5</v>
      </c>
      <c r="C14" s="46">
        <f t="shared" si="0"/>
        <v>1.5</v>
      </c>
      <c r="D14" s="46">
        <f t="shared" si="0"/>
        <v>1</v>
      </c>
      <c r="E14" s="46">
        <f t="shared" si="0"/>
        <v>0.25</v>
      </c>
      <c r="F14" s="46">
        <f t="shared" si="0"/>
        <v>1</v>
      </c>
    </row>
    <row r="15" spans="1:6" ht="15">
      <c r="A15" s="27"/>
      <c r="B15" s="27"/>
      <c r="C15" s="27"/>
      <c r="D15" s="27"/>
      <c r="E15" s="27"/>
      <c r="F15" s="27"/>
    </row>
    <row r="16" spans="1:6" ht="15">
      <c r="A16" s="27"/>
      <c r="B16" s="27"/>
      <c r="C16" s="27"/>
      <c r="D16" s="27"/>
      <c r="E16" s="27"/>
      <c r="F16" s="27"/>
    </row>
    <row r="17" spans="1:6" ht="15">
      <c r="A17" s="58" t="s">
        <v>42</v>
      </c>
      <c r="B17" s="58"/>
      <c r="C17" s="58"/>
      <c r="D17" s="58"/>
      <c r="E17" s="58"/>
      <c r="F17" s="58"/>
    </row>
    <row r="18" spans="1:6" ht="15">
      <c r="A18" s="58" t="s">
        <v>40</v>
      </c>
      <c r="B18" s="58"/>
      <c r="C18" s="58"/>
      <c r="D18" s="58"/>
      <c r="E18" s="58"/>
      <c r="F18" s="58"/>
    </row>
  </sheetData>
  <sheetProtection password="EB44" sheet="1" objects="1" scenarios="1" insertHyperlinks="0" selectLockedCells="1" selectUnlockedCells="1"/>
  <mergeCells count="4">
    <mergeCell ref="B4:F4"/>
    <mergeCell ref="B10:F10"/>
    <mergeCell ref="A17:F17"/>
    <mergeCell ref="A18:F18"/>
  </mergeCells>
  <hyperlinks>
    <hyperlink ref="A17" r:id="rId1" display="http://www.ugr.es/~vic_oape/profesor/CAbierta/baremo.htm"/>
    <hyperlink ref="A18" r:id="rId2" display="http://www.ugr.es/~vic_oape/profesor/CSustitucion/baremo_sust.ht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49"/>
  <sheetViews>
    <sheetView showGridLines="0" showRowColHeaders="0" tabSelected="1" view="pageLayout" workbookViewId="0" topLeftCell="A16">
      <selection activeCell="F16" sqref="F16"/>
    </sheetView>
  </sheetViews>
  <sheetFormatPr defaultColWidth="11.421875" defaultRowHeight="15"/>
  <cols>
    <col min="1" max="1" width="6.7109375" style="0" customWidth="1"/>
    <col min="2" max="2" width="2.421875" style="0" customWidth="1"/>
    <col min="3" max="3" width="4.00390625" style="2" customWidth="1"/>
    <col min="4" max="4" width="32.421875" style="2" customWidth="1"/>
    <col min="5" max="5" width="7.8515625" style="4" bestFit="1" customWidth="1"/>
    <col min="6" max="6" width="56.8515625" style="5" customWidth="1"/>
  </cols>
  <sheetData>
    <row r="1" spans="1:6" ht="15">
      <c r="A1" s="87" t="s">
        <v>57</v>
      </c>
      <c r="B1" s="87"/>
      <c r="C1" s="87"/>
      <c r="D1" s="41" t="e">
        <f>#REF!</f>
        <v>#REF!</v>
      </c>
      <c r="E1" s="38"/>
      <c r="F1" s="38"/>
    </row>
    <row r="2" spans="1:6" ht="15">
      <c r="A2" s="63" t="s">
        <v>61</v>
      </c>
      <c r="B2" s="63"/>
      <c r="C2" s="63"/>
      <c r="D2" s="42" t="e">
        <f>IF(#REF!="","",#REF!)</f>
        <v>#REF!</v>
      </c>
      <c r="E2" s="39"/>
      <c r="F2" s="40"/>
    </row>
    <row r="3" spans="1:6" ht="15">
      <c r="A3" s="63" t="s">
        <v>55</v>
      </c>
      <c r="B3" s="63"/>
      <c r="C3" s="63"/>
      <c r="D3" s="64" t="e">
        <f>IF(#REF!="","",#REF!)</f>
        <v>#REF!</v>
      </c>
      <c r="E3" s="64"/>
      <c r="F3" s="64"/>
    </row>
    <row r="4" spans="1:6" ht="15">
      <c r="A4" s="63" t="s">
        <v>56</v>
      </c>
      <c r="B4" s="63"/>
      <c r="C4" s="63"/>
      <c r="D4" s="64" t="e">
        <f>IF(#REF!="","",#REF!)</f>
        <v>#REF!</v>
      </c>
      <c r="E4" s="64"/>
      <c r="F4" s="64"/>
    </row>
    <row r="5" spans="1:6" ht="15">
      <c r="A5" s="63" t="s">
        <v>62</v>
      </c>
      <c r="B5" s="63"/>
      <c r="C5" s="63"/>
      <c r="D5" s="64" t="e">
        <f>IF(#REF!="","",#REF!)</f>
        <v>#REF!</v>
      </c>
      <c r="E5" s="64"/>
      <c r="F5" s="64"/>
    </row>
    <row r="6" ht="15"/>
    <row r="7" spans="1:6" ht="15">
      <c r="A7" s="33" t="s">
        <v>36</v>
      </c>
      <c r="B7" s="80" t="s">
        <v>52</v>
      </c>
      <c r="C7" s="80"/>
      <c r="D7" s="80"/>
      <c r="E7" s="80"/>
      <c r="F7" s="80"/>
    </row>
    <row r="8" spans="1:6" ht="15">
      <c r="A8" s="45">
        <v>1</v>
      </c>
      <c r="B8" s="65" t="s">
        <v>81</v>
      </c>
      <c r="C8" s="65"/>
      <c r="D8" s="65"/>
      <c r="E8" s="65"/>
      <c r="F8" s="65"/>
    </row>
    <row r="9" spans="1:6" ht="15">
      <c r="A9" s="45">
        <v>0.7</v>
      </c>
      <c r="B9" s="65" t="s">
        <v>80</v>
      </c>
      <c r="C9" s="65"/>
      <c r="D9" s="65"/>
      <c r="E9" s="65"/>
      <c r="F9" s="65"/>
    </row>
    <row r="10" spans="1:6" ht="15">
      <c r="A10" s="45">
        <v>0.2</v>
      </c>
      <c r="B10" s="65" t="s">
        <v>78</v>
      </c>
      <c r="C10" s="65"/>
      <c r="D10" s="65"/>
      <c r="E10" s="65"/>
      <c r="F10" s="65"/>
    </row>
    <row r="11" spans="1:6" ht="15">
      <c r="A11" s="17"/>
      <c r="B11" s="17"/>
      <c r="C11" s="18"/>
      <c r="D11" s="18"/>
      <c r="E11" s="13"/>
      <c r="F11" s="14"/>
    </row>
    <row r="12" spans="1:6" ht="15">
      <c r="A12" s="66" t="s">
        <v>31</v>
      </c>
      <c r="B12" s="67"/>
      <c r="C12" s="67"/>
      <c r="D12" s="68"/>
      <c r="E12" s="29" t="s">
        <v>35</v>
      </c>
      <c r="F12" s="32" t="s">
        <v>53</v>
      </c>
    </row>
    <row r="13" spans="1:6" ht="242.25">
      <c r="A13" s="69">
        <f>PonderacionUGR!B2</f>
        <v>20</v>
      </c>
      <c r="B13" s="70"/>
      <c r="C13" s="30" t="s">
        <v>0</v>
      </c>
      <c r="D13" s="31" t="s">
        <v>9</v>
      </c>
      <c r="E13" s="43">
        <v>8</v>
      </c>
      <c r="F13" s="25" t="s">
        <v>82</v>
      </c>
    </row>
    <row r="14" spans="1:6" ht="331.5">
      <c r="A14" s="71"/>
      <c r="B14" s="72"/>
      <c r="C14" s="30" t="s">
        <v>1</v>
      </c>
      <c r="D14" s="31" t="s">
        <v>10</v>
      </c>
      <c r="E14" s="43">
        <v>3</v>
      </c>
      <c r="F14" s="56" t="s">
        <v>83</v>
      </c>
    </row>
    <row r="15" spans="1:6" ht="191.25">
      <c r="A15" s="71"/>
      <c r="B15" s="72"/>
      <c r="C15" s="30" t="s">
        <v>2</v>
      </c>
      <c r="D15" s="31" t="s">
        <v>11</v>
      </c>
      <c r="E15" s="43">
        <v>5</v>
      </c>
      <c r="F15" s="25" t="s">
        <v>84</v>
      </c>
    </row>
    <row r="16" spans="1:6" ht="127.5">
      <c r="A16" s="71"/>
      <c r="B16" s="72"/>
      <c r="C16" s="30" t="s">
        <v>3</v>
      </c>
      <c r="D16" s="31" t="s">
        <v>12</v>
      </c>
      <c r="E16" s="43">
        <v>2</v>
      </c>
      <c r="F16" s="25" t="s">
        <v>85</v>
      </c>
    </row>
    <row r="17" spans="1:6" ht="229.5">
      <c r="A17" s="73"/>
      <c r="B17" s="74"/>
      <c r="C17" s="30" t="s">
        <v>4</v>
      </c>
      <c r="D17" s="31" t="s">
        <v>13</v>
      </c>
      <c r="E17" s="43">
        <v>2</v>
      </c>
      <c r="F17" s="25" t="s">
        <v>103</v>
      </c>
    </row>
    <row r="18" spans="1:6" ht="15">
      <c r="A18" s="12"/>
      <c r="B18" s="12"/>
      <c r="C18" s="8"/>
      <c r="D18" s="10"/>
      <c r="E18" s="15"/>
      <c r="F18" s="16"/>
    </row>
    <row r="19" spans="1:6" ht="15">
      <c r="A19" s="81" t="s">
        <v>32</v>
      </c>
      <c r="B19" s="82"/>
      <c r="C19" s="82"/>
      <c r="D19" s="83"/>
      <c r="E19" s="6" t="s">
        <v>35</v>
      </c>
      <c r="F19" s="7" t="s">
        <v>53</v>
      </c>
    </row>
    <row r="20" spans="1:6" ht="229.5">
      <c r="A20" s="21"/>
      <c r="B20" s="22"/>
      <c r="C20" s="9" t="s">
        <v>0</v>
      </c>
      <c r="D20" s="11" t="s">
        <v>14</v>
      </c>
      <c r="E20" s="44">
        <v>10</v>
      </c>
      <c r="F20" s="25" t="s">
        <v>86</v>
      </c>
    </row>
    <row r="21" spans="1:6" ht="114.75">
      <c r="A21" s="19"/>
      <c r="B21" s="20"/>
      <c r="C21" s="9" t="s">
        <v>1</v>
      </c>
      <c r="D21" s="11" t="s">
        <v>15</v>
      </c>
      <c r="E21" s="44">
        <v>4</v>
      </c>
      <c r="F21" s="25" t="s">
        <v>87</v>
      </c>
    </row>
    <row r="22" spans="1:6" ht="127.5">
      <c r="A22" s="75">
        <f>PonderacionUGR!C2</f>
        <v>20</v>
      </c>
      <c r="B22" s="88">
        <v>5</v>
      </c>
      <c r="C22" s="9" t="s">
        <v>2</v>
      </c>
      <c r="D22" s="11" t="s">
        <v>16</v>
      </c>
      <c r="E22" s="44">
        <v>2</v>
      </c>
      <c r="F22" s="25" t="s">
        <v>88</v>
      </c>
    </row>
    <row r="23" spans="1:6" ht="102">
      <c r="A23" s="75"/>
      <c r="B23" s="89"/>
      <c r="C23" s="9" t="s">
        <v>3</v>
      </c>
      <c r="D23" s="11" t="s">
        <v>17</v>
      </c>
      <c r="E23" s="44">
        <v>2</v>
      </c>
      <c r="F23" s="25" t="s">
        <v>89</v>
      </c>
    </row>
    <row r="24" spans="1:6" ht="178.5">
      <c r="A24" s="76"/>
      <c r="B24" s="90"/>
      <c r="C24" s="9" t="s">
        <v>4</v>
      </c>
      <c r="D24" s="11" t="s">
        <v>18</v>
      </c>
      <c r="E24" s="44">
        <v>2</v>
      </c>
      <c r="F24" s="25" t="s">
        <v>102</v>
      </c>
    </row>
    <row r="25" spans="1:6" ht="15">
      <c r="A25" s="12"/>
      <c r="B25" s="12"/>
      <c r="C25" s="8"/>
      <c r="D25" s="10"/>
      <c r="E25" s="15"/>
      <c r="F25" s="16"/>
    </row>
    <row r="26" spans="1:6" ht="15">
      <c r="A26" s="84" t="s">
        <v>33</v>
      </c>
      <c r="B26" s="85"/>
      <c r="C26" s="85"/>
      <c r="D26" s="86"/>
      <c r="E26" s="29" t="s">
        <v>35</v>
      </c>
      <c r="F26" s="32" t="s">
        <v>53</v>
      </c>
    </row>
    <row r="27" spans="1:6" ht="409.5">
      <c r="A27" s="69">
        <f>PonderacionUGR!D2</f>
        <v>30</v>
      </c>
      <c r="B27" s="70"/>
      <c r="C27" s="34" t="s">
        <v>0</v>
      </c>
      <c r="D27" s="31" t="s">
        <v>19</v>
      </c>
      <c r="E27" s="44">
        <v>12</v>
      </c>
      <c r="F27" s="25" t="s">
        <v>90</v>
      </c>
    </row>
    <row r="28" spans="1:6" ht="382.5">
      <c r="A28" s="71"/>
      <c r="B28" s="72"/>
      <c r="C28" s="30" t="s">
        <v>1</v>
      </c>
      <c r="D28" s="31" t="s">
        <v>38</v>
      </c>
      <c r="E28" s="44">
        <v>4</v>
      </c>
      <c r="F28" s="25" t="s">
        <v>91</v>
      </c>
    </row>
    <row r="29" spans="1:6" ht="153">
      <c r="A29" s="71"/>
      <c r="B29" s="72"/>
      <c r="C29" s="30" t="s">
        <v>2</v>
      </c>
      <c r="D29" s="31" t="s">
        <v>20</v>
      </c>
      <c r="E29" s="44">
        <v>5</v>
      </c>
      <c r="F29" s="25" t="s">
        <v>92</v>
      </c>
    </row>
    <row r="30" spans="1:6" ht="216.75">
      <c r="A30" s="71"/>
      <c r="B30" s="72"/>
      <c r="C30" s="30" t="s">
        <v>3</v>
      </c>
      <c r="D30" s="31" t="s">
        <v>21</v>
      </c>
      <c r="E30" s="44">
        <v>3</v>
      </c>
      <c r="F30" s="25" t="s">
        <v>93</v>
      </c>
    </row>
    <row r="31" spans="1:6" ht="140.25">
      <c r="A31" s="71"/>
      <c r="B31" s="72"/>
      <c r="C31" s="30" t="s">
        <v>4</v>
      </c>
      <c r="D31" s="31" t="s">
        <v>22</v>
      </c>
      <c r="E31" s="44">
        <v>3</v>
      </c>
      <c r="F31" s="25" t="s">
        <v>94</v>
      </c>
    </row>
    <row r="32" spans="1:6" ht="63.75">
      <c r="A32" s="71"/>
      <c r="B32" s="72"/>
      <c r="C32" s="30" t="s">
        <v>5</v>
      </c>
      <c r="D32" s="31" t="s">
        <v>23</v>
      </c>
      <c r="E32" s="44">
        <v>2</v>
      </c>
      <c r="F32" s="25" t="s">
        <v>95</v>
      </c>
    </row>
    <row r="33" spans="1:6" ht="15">
      <c r="A33" s="71"/>
      <c r="B33" s="72"/>
      <c r="C33" s="30" t="s">
        <v>6</v>
      </c>
      <c r="D33" s="31" t="s">
        <v>24</v>
      </c>
      <c r="E33" s="44">
        <v>0</v>
      </c>
      <c r="F33" s="25" t="s">
        <v>79</v>
      </c>
    </row>
    <row r="34" spans="1:6" ht="25.5">
      <c r="A34" s="71"/>
      <c r="B34" s="72"/>
      <c r="C34" s="30" t="s">
        <v>7</v>
      </c>
      <c r="D34" s="31" t="s">
        <v>25</v>
      </c>
      <c r="E34" s="44">
        <v>0</v>
      </c>
      <c r="F34" s="25" t="s">
        <v>79</v>
      </c>
    </row>
    <row r="35" spans="1:6" ht="102">
      <c r="A35" s="73"/>
      <c r="B35" s="74"/>
      <c r="C35" s="30" t="s">
        <v>8</v>
      </c>
      <c r="D35" s="31" t="s">
        <v>26</v>
      </c>
      <c r="E35" s="44">
        <v>1</v>
      </c>
      <c r="F35" s="25" t="s">
        <v>100</v>
      </c>
    </row>
    <row r="36" spans="1:6" ht="15">
      <c r="A36" s="12"/>
      <c r="B36" s="12"/>
      <c r="C36" s="8"/>
      <c r="D36" s="10"/>
      <c r="E36" s="15"/>
      <c r="F36" s="16"/>
    </row>
    <row r="37" spans="1:6" ht="15">
      <c r="A37" s="81" t="s">
        <v>54</v>
      </c>
      <c r="B37" s="82"/>
      <c r="C37" s="82"/>
      <c r="D37" s="83"/>
      <c r="E37" s="6" t="s">
        <v>35</v>
      </c>
      <c r="F37" s="7" t="s">
        <v>53</v>
      </c>
    </row>
    <row r="38" spans="1:6" ht="127.5">
      <c r="A38" s="59">
        <f>PonderacionUGR!E2</f>
        <v>20</v>
      </c>
      <c r="B38" s="60"/>
      <c r="C38" s="9" t="s">
        <v>0</v>
      </c>
      <c r="D38" s="11" t="s">
        <v>27</v>
      </c>
      <c r="E38" s="44">
        <v>16</v>
      </c>
      <c r="F38" s="25" t="s">
        <v>96</v>
      </c>
    </row>
    <row r="39" spans="1:6" ht="204">
      <c r="A39" s="61"/>
      <c r="B39" s="62"/>
      <c r="C39" s="9" t="s">
        <v>1</v>
      </c>
      <c r="D39" s="11" t="s">
        <v>37</v>
      </c>
      <c r="E39" s="44">
        <v>4</v>
      </c>
      <c r="F39" s="25" t="s">
        <v>97</v>
      </c>
    </row>
    <row r="40" spans="1:6" ht="15">
      <c r="A40" s="12"/>
      <c r="B40" s="12"/>
      <c r="C40" s="8"/>
      <c r="D40" s="10"/>
      <c r="E40" s="15"/>
      <c r="F40" s="16"/>
    </row>
    <row r="41" spans="1:6" ht="15">
      <c r="A41" s="84" t="s">
        <v>34</v>
      </c>
      <c r="B41" s="85"/>
      <c r="C41" s="85"/>
      <c r="D41" s="86"/>
      <c r="E41" s="29" t="s">
        <v>35</v>
      </c>
      <c r="F41" s="32" t="s">
        <v>53</v>
      </c>
    </row>
    <row r="42" spans="1:6" ht="89.25">
      <c r="A42" s="69">
        <f>PonderacionUGR!F2</f>
        <v>5</v>
      </c>
      <c r="B42" s="70"/>
      <c r="C42" s="30" t="s">
        <v>0</v>
      </c>
      <c r="D42" s="31" t="s">
        <v>28</v>
      </c>
      <c r="E42" s="44">
        <v>1</v>
      </c>
      <c r="F42" s="25" t="s">
        <v>98</v>
      </c>
    </row>
    <row r="43" spans="1:6" ht="63.75">
      <c r="A43" s="71"/>
      <c r="B43" s="72"/>
      <c r="C43" s="30" t="s">
        <v>1</v>
      </c>
      <c r="D43" s="31" t="s">
        <v>29</v>
      </c>
      <c r="E43" s="44">
        <v>2</v>
      </c>
      <c r="F43" s="25" t="s">
        <v>99</v>
      </c>
    </row>
    <row r="44" spans="1:6" ht="140.25">
      <c r="A44" s="73"/>
      <c r="B44" s="74"/>
      <c r="C44" s="30" t="s">
        <v>2</v>
      </c>
      <c r="D44" s="31" t="s">
        <v>30</v>
      </c>
      <c r="E44" s="44">
        <v>2</v>
      </c>
      <c r="F44" s="25" t="s">
        <v>101</v>
      </c>
    </row>
    <row r="46" spans="1:6" ht="15">
      <c r="A46" s="33" t="s">
        <v>74</v>
      </c>
      <c r="B46" s="80" t="s">
        <v>73</v>
      </c>
      <c r="C46" s="80"/>
      <c r="D46" s="80"/>
      <c r="E46" s="80"/>
      <c r="F46" s="80"/>
    </row>
    <row r="47" spans="1:6" ht="48.75" customHeight="1">
      <c r="A47" s="55">
        <v>1.15</v>
      </c>
      <c r="B47" s="77" t="s">
        <v>77</v>
      </c>
      <c r="C47" s="78"/>
      <c r="D47" s="78"/>
      <c r="E47" s="78"/>
      <c r="F47" s="79"/>
    </row>
    <row r="48" spans="1:6" ht="59.25" customHeight="1">
      <c r="A48" s="55">
        <v>1.2</v>
      </c>
      <c r="B48" s="77" t="s">
        <v>75</v>
      </c>
      <c r="C48" s="78"/>
      <c r="D48" s="78"/>
      <c r="E48" s="78"/>
      <c r="F48" s="79"/>
    </row>
    <row r="49" spans="1:6" ht="48.75" customHeight="1">
      <c r="A49" s="55">
        <v>1.2</v>
      </c>
      <c r="B49" s="77" t="s">
        <v>76</v>
      </c>
      <c r="C49" s="78"/>
      <c r="D49" s="78"/>
      <c r="E49" s="78"/>
      <c r="F49" s="79"/>
    </row>
  </sheetData>
  <sheetProtection password="EB44" sheet="1" selectLockedCells="1"/>
  <mergeCells count="27">
    <mergeCell ref="A1:C1"/>
    <mergeCell ref="B22:B24"/>
    <mergeCell ref="A27:B35"/>
    <mergeCell ref="A3:C3"/>
    <mergeCell ref="A2:C2"/>
    <mergeCell ref="A19:D19"/>
    <mergeCell ref="A26:D26"/>
    <mergeCell ref="D3:F3"/>
    <mergeCell ref="B47:F47"/>
    <mergeCell ref="B48:F48"/>
    <mergeCell ref="B49:F49"/>
    <mergeCell ref="D4:F4"/>
    <mergeCell ref="B46:F46"/>
    <mergeCell ref="A4:C4"/>
    <mergeCell ref="B7:F7"/>
    <mergeCell ref="A42:B44"/>
    <mergeCell ref="A37:D37"/>
    <mergeCell ref="A41:D41"/>
    <mergeCell ref="A38:B39"/>
    <mergeCell ref="A5:C5"/>
    <mergeCell ref="D5:F5"/>
    <mergeCell ref="B8:F8"/>
    <mergeCell ref="B9:F9"/>
    <mergeCell ref="B10:F10"/>
    <mergeCell ref="A12:D12"/>
    <mergeCell ref="A13:B17"/>
    <mergeCell ref="A22:A24"/>
  </mergeCells>
  <dataValidations count="1">
    <dataValidation type="decimal" allowBlank="1" showInputMessage="1" showErrorMessage="1" errorTitle="Error" error="El valor debe ser un número decimal o entero entre 0 y 100" sqref="E20:E24 E42:E44 E38:E39 E27:E35">
      <formula1>0</formula1>
      <formula2>100</formula2>
    </dataValidation>
  </dataValidations>
  <printOptions/>
  <pageMargins left="0.3937007874015748" right="0.3937007874015748" top="1.220472440944882" bottom="0.5905511811023623" header="0.31496062992125984" footer="0.31496062992125984"/>
  <pageSetup fitToHeight="2" horizontalDpi="200" verticalDpi="200" orientation="portrait" paperSize="9" scale="86" r:id="rId5"/>
  <headerFooter>
    <oddHeader>&amp;L&amp;G&amp;R&amp;"-,Negrita"&amp;14CONCRECIÓN DEL BAREMO</oddHeader>
    <oddFooter>&amp;C&amp;D, &amp;T&amp;R&amp;P/&amp;N</oddFooter>
  </headerFooter>
  <ignoredErrors>
    <ignoredError sqref="E5:F5 E1:F1 E2:F2 E3:F3 E4:F4" unlockedFormula="1"/>
    <ignoredError sqref="A14:D21 B13:D13 A25:D26 C22:D22 A28:D37 B27:D27 A39:D41 B38:D38 A43:D44 B42:D42 A23:A24 C23:D24" numberStoredAsText="1"/>
  </ignoredErrors>
  <drawing r:id="rId3"/>
  <legacyDrawing r:id="rId2"/>
  <legacyDrawingHF r:id="rId4"/>
</worksheet>
</file>

<file path=xl/worksheets/sheet3.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selection activeCell="C4" sqref="C4:D4"/>
    </sheetView>
  </sheetViews>
  <sheetFormatPr defaultColWidth="11.421875" defaultRowHeight="15"/>
  <cols>
    <col min="1" max="1" width="4.00390625" style="0" customWidth="1"/>
    <col min="2" max="2" width="46.421875" style="0" customWidth="1"/>
    <col min="3" max="4" width="19.7109375" style="0" customWidth="1"/>
    <col min="5" max="5" width="15.7109375" style="0" bestFit="1" customWidth="1"/>
  </cols>
  <sheetData>
    <row r="1" spans="1:5" ht="15">
      <c r="A1" s="91" t="s">
        <v>63</v>
      </c>
      <c r="B1" s="91"/>
      <c r="C1" s="91"/>
      <c r="D1" s="91"/>
      <c r="E1" s="1"/>
    </row>
    <row r="2" spans="1:5" ht="185.25" customHeight="1">
      <c r="A2" s="92" t="s">
        <v>69</v>
      </c>
      <c r="B2" s="92"/>
      <c r="C2" s="92"/>
      <c r="D2" s="92"/>
      <c r="E2" s="1"/>
    </row>
    <row r="4" spans="2:4" ht="15">
      <c r="B4" s="37" t="s">
        <v>70</v>
      </c>
      <c r="C4" s="93"/>
      <c r="D4" s="94"/>
    </row>
    <row r="5" spans="2:5" ht="15">
      <c r="B5" s="37" t="s">
        <v>60</v>
      </c>
      <c r="C5" s="54"/>
      <c r="D5" s="53"/>
      <c r="E5" s="3"/>
    </row>
    <row r="6" spans="2:3" ht="15">
      <c r="B6" s="52" t="s">
        <v>64</v>
      </c>
      <c r="C6" s="24">
        <f>IF(MAX($C$9:$C$82)&gt;$C$5,$C$5/MAX(C$9:$C$82),1)</f>
        <v>1</v>
      </c>
    </row>
    <row r="8" spans="3:4" ht="15">
      <c r="C8" s="36" t="s">
        <v>59</v>
      </c>
      <c r="D8" s="36" t="s">
        <v>58</v>
      </c>
    </row>
    <row r="9" spans="1:4" ht="15">
      <c r="A9" s="28">
        <v>1</v>
      </c>
      <c r="B9" s="35" t="e">
        <f>IF(#REF!&lt;&gt;"",#REF!,"")</f>
        <v>#REF!</v>
      </c>
      <c r="C9" s="26"/>
      <c r="D9" s="23">
        <f>IF(MAX(C$9:C$82)&gt;C$5,C$5*C9/MAX(C$9:C$82),C9)</f>
        <v>0</v>
      </c>
    </row>
    <row r="10" spans="1:4" ht="15">
      <c r="A10" s="28">
        <v>2</v>
      </c>
      <c r="B10" s="35" t="e">
        <f>IF(#REF!&lt;&gt;"",#REF!,"")</f>
        <v>#REF!</v>
      </c>
      <c r="C10" s="26"/>
      <c r="D10" s="23">
        <f>IF(MAX(C$9:C$82)&gt;C$5,C$5*C10/MAX(C$9:C$82),C10)</f>
        <v>0</v>
      </c>
    </row>
    <row r="11" spans="1:4" ht="15">
      <c r="A11" s="28">
        <v>3</v>
      </c>
      <c r="B11" s="35" t="e">
        <f>IF(#REF!&lt;&gt;"",#REF!,"")</f>
        <v>#REF!</v>
      </c>
      <c r="C11" s="26"/>
      <c r="D11" s="23">
        <f>IF(MAX(C$9:C$82)&gt;C$5,C$5*C11/MAX(C$9:C$82),C11)</f>
        <v>0</v>
      </c>
    </row>
    <row r="12" spans="1:4" ht="15">
      <c r="A12" s="28">
        <v>4</v>
      </c>
      <c r="B12" s="35" t="e">
        <f>IF(#REF!&lt;&gt;"",#REF!,"")</f>
        <v>#REF!</v>
      </c>
      <c r="C12" s="26"/>
      <c r="D12" s="23">
        <f>IF(MAX(C$9:C$82)&gt;C$5,C$5*C12/MAX(C$9:C$82),C12)</f>
        <v>0</v>
      </c>
    </row>
    <row r="13" spans="1:4" ht="15">
      <c r="A13" s="28">
        <v>5</v>
      </c>
      <c r="B13" s="35" t="e">
        <f>IF(#REF!&lt;&gt;"",#REF!,"")</f>
        <v>#REF!</v>
      </c>
      <c r="C13" s="26"/>
      <c r="D13" s="23">
        <f>IF(MAX(C$9:C$82)&gt;C$5,C$5*C13/MAX(C$9:C$82),C13)</f>
        <v>0</v>
      </c>
    </row>
  </sheetData>
  <sheetProtection password="EB44" sheet="1" objects="1" scenarios="1" selectLockedCells="1"/>
  <mergeCells count="3">
    <mergeCell ref="A1:D1"/>
    <mergeCell ref="A2:D2"/>
    <mergeCell ref="C4:D4"/>
  </mergeCells>
  <dataValidations count="1">
    <dataValidation type="decimal" allowBlank="1" showInputMessage="1" showErrorMessage="1" errorTitle="Error" error="Introduzca un valor positivo decimal o entero válido" sqref="C9:C13">
      <formula1>0</formula1>
      <formula2>500</formula2>
    </dataValidation>
  </dataValidations>
  <printOptions horizontalCentered="1"/>
  <pageMargins left="0.3937007874015748" right="0.3937007874015748" top="1.3779527559055118" bottom="0.5905511811023623" header="0.31496062992125984" footer="0.31496062992125984"/>
  <pageSetup horizontalDpi="1200" verticalDpi="1200" orientation="portrait" paperSize="9" r:id="rId2"/>
  <headerFooter>
    <oddHeader>&amp;L&amp;G</oddHeader>
    <oddFooter>&amp;L&amp;A&amp;C&amp;D, &amp;T&amp;R&amp;P/&amp;N</oddFooter>
  </headerFooter>
  <legacyDrawingHF r:id="rId1"/>
</worksheet>
</file>

<file path=xl/worksheets/sheet4.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selection activeCell="C4" sqref="C4:D4"/>
    </sheetView>
  </sheetViews>
  <sheetFormatPr defaultColWidth="11.421875" defaultRowHeight="15"/>
  <cols>
    <col min="1" max="1" width="4.00390625" style="0" customWidth="1"/>
    <col min="2" max="2" width="46.421875" style="0" customWidth="1"/>
    <col min="3" max="4" width="19.7109375" style="0" customWidth="1"/>
    <col min="5" max="5" width="15.7109375" style="0" bestFit="1" customWidth="1"/>
  </cols>
  <sheetData>
    <row r="1" spans="1:5" ht="15">
      <c r="A1" s="91" t="s">
        <v>63</v>
      </c>
      <c r="B1" s="91"/>
      <c r="C1" s="91"/>
      <c r="D1" s="91"/>
      <c r="E1" s="1"/>
    </row>
    <row r="2" spans="1:5" ht="185.25" customHeight="1">
      <c r="A2" s="92" t="s">
        <v>68</v>
      </c>
      <c r="B2" s="92"/>
      <c r="C2" s="92"/>
      <c r="D2" s="92"/>
      <c r="E2" s="1"/>
    </row>
    <row r="4" spans="2:4" ht="15">
      <c r="B4" s="37" t="s">
        <v>71</v>
      </c>
      <c r="C4" s="93"/>
      <c r="D4" s="94"/>
    </row>
    <row r="5" spans="2:5" ht="15">
      <c r="B5" s="37" t="s">
        <v>60</v>
      </c>
      <c r="C5" s="54"/>
      <c r="D5" s="53"/>
      <c r="E5" s="3"/>
    </row>
    <row r="6" spans="2:3" ht="15">
      <c r="B6" s="52" t="s">
        <v>65</v>
      </c>
      <c r="C6" s="24">
        <f>IF(MAX($C$9:$C$82)&gt;$C$5,$C$5/MAX(C$9:$C$82),1)</f>
        <v>1</v>
      </c>
    </row>
    <row r="8" spans="3:4" ht="15">
      <c r="C8" s="36" t="s">
        <v>59</v>
      </c>
      <c r="D8" s="36" t="s">
        <v>58</v>
      </c>
    </row>
    <row r="9" spans="1:4" ht="15">
      <c r="A9" s="28">
        <v>1</v>
      </c>
      <c r="B9" s="35" t="e">
        <f>IF(#REF!&lt;&gt;"",#REF!,"")</f>
        <v>#REF!</v>
      </c>
      <c r="C9" s="26"/>
      <c r="D9" s="23">
        <f>IF(MAX(C$9:C$82)&gt;C$5,C$5*C9/MAX(C$9:C$82),C9)</f>
        <v>0</v>
      </c>
    </row>
    <row r="10" spans="1:4" ht="15">
      <c r="A10" s="28">
        <v>2</v>
      </c>
      <c r="B10" s="35" t="e">
        <f>IF(#REF!&lt;&gt;"",#REF!,"")</f>
        <v>#REF!</v>
      </c>
      <c r="C10" s="26"/>
      <c r="D10" s="23">
        <f>IF(MAX(C$9:C$82)&gt;C$5,C$5*C10/MAX(C$9:C$82),C10)</f>
        <v>0</v>
      </c>
    </row>
    <row r="11" spans="1:4" ht="15">
      <c r="A11" s="28">
        <v>3</v>
      </c>
      <c r="B11" s="35" t="e">
        <f>IF(#REF!&lt;&gt;"",#REF!,"")</f>
        <v>#REF!</v>
      </c>
      <c r="C11" s="26"/>
      <c r="D11" s="23">
        <f>IF(MAX(C$9:C$82)&gt;C$5,C$5*C11/MAX(C$9:C$82),C11)</f>
        <v>0</v>
      </c>
    </row>
    <row r="12" spans="1:4" ht="15">
      <c r="A12" s="28">
        <v>4</v>
      </c>
      <c r="B12" s="35" t="e">
        <f>IF(#REF!&lt;&gt;"",#REF!,"")</f>
        <v>#REF!</v>
      </c>
      <c r="C12" s="26"/>
      <c r="D12" s="23">
        <f>IF(MAX(C$9:C$82)&gt;C$5,C$5*C12/MAX(C$9:C$82),C12)</f>
        <v>0</v>
      </c>
    </row>
    <row r="13" spans="1:4" ht="15">
      <c r="A13" s="28">
        <v>5</v>
      </c>
      <c r="B13" s="35" t="e">
        <f>IF(#REF!&lt;&gt;"",#REF!,"")</f>
        <v>#REF!</v>
      </c>
      <c r="C13" s="26"/>
      <c r="D13" s="23">
        <f>IF(MAX(C$9:C$82)&gt;C$5,C$5*C13/MAX(C$9:C$82),C13)</f>
        <v>0</v>
      </c>
    </row>
  </sheetData>
  <sheetProtection password="EB44" sheet="1" objects="1" scenarios="1" selectLockedCells="1"/>
  <mergeCells count="3">
    <mergeCell ref="A1:D1"/>
    <mergeCell ref="A2:D2"/>
    <mergeCell ref="C4:D4"/>
  </mergeCells>
  <dataValidations count="1">
    <dataValidation type="decimal" allowBlank="1" showInputMessage="1" showErrorMessage="1" errorTitle="Error" error="Introduzca un valor positivo decimal o entero válido" sqref="C9:C13">
      <formula1>0</formula1>
      <formula2>500</formula2>
    </dataValidation>
  </dataValidations>
  <printOptions horizontalCentered="1"/>
  <pageMargins left="0.3937007874015748" right="0.3937007874015748" top="1.3779527559055118" bottom="0.5905511811023623" header="0.31496062992125984" footer="0.31496062992125984"/>
  <pageSetup horizontalDpi="1200" verticalDpi="1200" orientation="portrait" paperSize="9" r:id="rId2"/>
  <headerFooter>
    <oddHeader>&amp;L&amp;G</oddHeader>
    <oddFooter>&amp;L&amp;A&amp;C&amp;D, &amp;T&amp;R&amp;P/&amp;N</oddFooter>
  </headerFooter>
  <legacyDrawingHF r:id="rId1"/>
</worksheet>
</file>

<file path=xl/worksheets/sheet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selection activeCell="C4" sqref="C4:D4"/>
    </sheetView>
  </sheetViews>
  <sheetFormatPr defaultColWidth="11.421875" defaultRowHeight="15"/>
  <cols>
    <col min="1" max="1" width="4.00390625" style="0" customWidth="1"/>
    <col min="2" max="2" width="46.421875" style="0" customWidth="1"/>
    <col min="3" max="4" width="19.7109375" style="0" customWidth="1"/>
    <col min="5" max="5" width="15.7109375" style="0" bestFit="1" customWidth="1"/>
  </cols>
  <sheetData>
    <row r="1" spans="1:5" ht="15">
      <c r="A1" s="91" t="s">
        <v>63</v>
      </c>
      <c r="B1" s="91"/>
      <c r="C1" s="91"/>
      <c r="D1" s="91"/>
      <c r="E1" s="1"/>
    </row>
    <row r="2" spans="1:5" ht="185.25" customHeight="1">
      <c r="A2" s="92" t="s">
        <v>67</v>
      </c>
      <c r="B2" s="92"/>
      <c r="C2" s="92"/>
      <c r="D2" s="92"/>
      <c r="E2" s="1"/>
    </row>
    <row r="4" spans="2:4" ht="15">
      <c r="B4" s="37" t="s">
        <v>72</v>
      </c>
      <c r="C4" s="93"/>
      <c r="D4" s="94"/>
    </row>
    <row r="5" spans="2:5" ht="15">
      <c r="B5" s="37" t="s">
        <v>60</v>
      </c>
      <c r="C5" s="54"/>
      <c r="D5" s="53"/>
      <c r="E5" s="3"/>
    </row>
    <row r="6" spans="2:3" ht="15">
      <c r="B6" s="52" t="s">
        <v>66</v>
      </c>
      <c r="C6" s="24">
        <f>IF(MAX($C$9:$C$82)&gt;$C$5,$C$5/MAX(C$9:$C$82),1)</f>
        <v>1</v>
      </c>
    </row>
    <row r="8" spans="3:4" ht="15">
      <c r="C8" s="36" t="s">
        <v>59</v>
      </c>
      <c r="D8" s="36" t="s">
        <v>58</v>
      </c>
    </row>
    <row r="9" spans="1:4" ht="15">
      <c r="A9" s="28">
        <v>1</v>
      </c>
      <c r="B9" s="35" t="e">
        <f>IF(#REF!&lt;&gt;"",#REF!,"")</f>
        <v>#REF!</v>
      </c>
      <c r="C9" s="26"/>
      <c r="D9" s="23">
        <f>IF(MAX(C$9:C$82)&gt;C$5,C$5*C9/MAX(C$9:C$82),C9)</f>
        <v>0</v>
      </c>
    </row>
    <row r="10" spans="1:4" ht="15">
      <c r="A10" s="28">
        <v>2</v>
      </c>
      <c r="B10" s="35" t="e">
        <f>IF(#REF!&lt;&gt;"",#REF!,"")</f>
        <v>#REF!</v>
      </c>
      <c r="C10" s="26"/>
      <c r="D10" s="23">
        <f>IF(MAX(C$9:C$82)&gt;C$5,C$5*C10/MAX(C$9:C$82),C10)</f>
        <v>0</v>
      </c>
    </row>
    <row r="11" spans="1:4" ht="15">
      <c r="A11" s="28">
        <v>3</v>
      </c>
      <c r="B11" s="35" t="e">
        <f>IF(#REF!&lt;&gt;"",#REF!,"")</f>
        <v>#REF!</v>
      </c>
      <c r="C11" s="26"/>
      <c r="D11" s="23">
        <f>IF(MAX(C$9:C$82)&gt;C$5,C$5*C11/MAX(C$9:C$82),C11)</f>
        <v>0</v>
      </c>
    </row>
    <row r="12" spans="1:4" ht="15">
      <c r="A12" s="28">
        <v>4</v>
      </c>
      <c r="B12" s="35" t="e">
        <f>IF(#REF!&lt;&gt;"",#REF!,"")</f>
        <v>#REF!</v>
      </c>
      <c r="C12" s="26"/>
      <c r="D12" s="23">
        <f>IF(MAX(C$9:C$82)&gt;C$5,C$5*C12/MAX(C$9:C$82),C12)</f>
        <v>0</v>
      </c>
    </row>
    <row r="13" spans="1:4" ht="15">
      <c r="A13" s="28">
        <v>5</v>
      </c>
      <c r="B13" s="35" t="e">
        <f>IF(#REF!&lt;&gt;"",#REF!,"")</f>
        <v>#REF!</v>
      </c>
      <c r="C13" s="26"/>
      <c r="D13" s="23">
        <f>IF(MAX(C$9:C$82)&gt;C$5,C$5*C13/MAX(C$9:C$82),C13)</f>
        <v>0</v>
      </c>
    </row>
  </sheetData>
  <sheetProtection password="EB44" sheet="1" objects="1" scenarios="1" selectLockedCells="1"/>
  <mergeCells count="3">
    <mergeCell ref="A1:D1"/>
    <mergeCell ref="A2:D2"/>
    <mergeCell ref="C4:D4"/>
  </mergeCells>
  <dataValidations count="1">
    <dataValidation type="decimal" allowBlank="1" showInputMessage="1" showErrorMessage="1" errorTitle="Error" error="Introduzca un valor positivo decimal o entero válido" sqref="C9:C13">
      <formula1>0</formula1>
      <formula2>500</formula2>
    </dataValidation>
  </dataValidations>
  <printOptions horizontalCentered="1"/>
  <pageMargins left="0.3937007874015748" right="0.3937007874015748" top="1.3779527559055118" bottom="0.5905511811023623" header="0.31496062992125984" footer="0.31496062992125984"/>
  <pageSetup horizontalDpi="1200" verticalDpi="1200" orientation="portrait" paperSize="9" r:id="rId2"/>
  <headerFooter>
    <oddHeader>&amp;L&amp;G</oddHeader>
    <oddFooter>&amp;L&amp;A&amp;C&amp;D, &amp;T&amp;R&amp;P/&amp;N</oddFooter>
  </headerFooter>
  <legacyDrawingHF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Casillas</dc:creator>
  <cp:keywords/>
  <dc:description/>
  <cp:lastModifiedBy>.</cp:lastModifiedBy>
  <cp:lastPrinted>2013-10-24T21:22:27Z</cp:lastPrinted>
  <dcterms:created xsi:type="dcterms:W3CDTF">2006-09-12T12:46:56Z</dcterms:created>
  <dcterms:modified xsi:type="dcterms:W3CDTF">2015-02-24T12:08:16Z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