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3320" tabRatio="952" firstSheet="1" activeTab="1"/>
  </bookViews>
  <sheets>
    <sheet name="PonderacionUGR" sheetId="1" state="hidden" r:id="rId1"/>
    <sheet name="Baremo" sheetId="2" r:id="rId2"/>
    <sheet name="Prorrateo 3" sheetId="3" state="hidden" r:id="rId3"/>
    <sheet name="Prorrateo 4" sheetId="4" state="hidden" r:id="rId4"/>
    <sheet name="Prorrateo 5" sheetId="5" state="hidden" r:id="rId5"/>
    <sheet name="Hoja1" sheetId="6" r:id="rId6"/>
  </sheets>
  <definedNames>
    <definedName name="Boton_MasFila">"Botón 15"</definedName>
    <definedName name="Boton_MenosFila">"Botón 24"</definedName>
    <definedName name="prorr1">#REF!</definedName>
    <definedName name="prorr3" localSheetId="2">'Prorrateo 3'!$C$6</definedName>
    <definedName name="prorr4" localSheetId="3">'Prorrateo 4'!$C$6</definedName>
    <definedName name="prorr5" localSheetId="4">'Prorrateo 5'!$C$6</definedName>
  </definedNames>
  <calcPr fullCalcOnLoad="1"/>
</workbook>
</file>

<file path=xl/comments2.xml><?xml version="1.0" encoding="utf-8"?>
<comments xmlns="http://schemas.openxmlformats.org/spreadsheetml/2006/main">
  <authors>
    <author>.</author>
  </authors>
  <commentList>
    <comment ref="F44" authorId="0">
      <text>
        <r>
          <rPr>
            <b/>
            <sz val="10"/>
            <rFont val="Tahoma"/>
            <family val="2"/>
          </rPr>
          <t>.:</t>
        </r>
        <r>
          <rPr>
            <sz val="10"/>
            <rFont val="Tahoma"/>
            <family val="2"/>
          </rPr>
          <t xml:space="preserve">
No tiene sentido 
que cada módulo ded
de 10 horas valga
0.01 puntos; ¿cuandots
módulos se necesitarian
para alcanzar los 1.5 p.?</t>
        </r>
      </text>
    </comment>
  </commentList>
</comments>
</file>

<file path=xl/sharedStrings.xml><?xml version="1.0" encoding="utf-8"?>
<sst xmlns="http://schemas.openxmlformats.org/spreadsheetml/2006/main" count="141" uniqueCount="104">
  <si>
    <t>a</t>
  </si>
  <si>
    <t>b</t>
  </si>
  <si>
    <t>c</t>
  </si>
  <si>
    <t>d</t>
  </si>
  <si>
    <t>e</t>
  </si>
  <si>
    <t>f</t>
  </si>
  <si>
    <t>g</t>
  </si>
  <si>
    <t>h</t>
  </si>
  <si>
    <t>i</t>
  </si>
  <si>
    <t xml:space="preserve">Titulación principal. Expediente académico (estudios de 1º y 2º ciclos) </t>
  </si>
  <si>
    <t>Estudios de 3º ciclo</t>
  </si>
  <si>
    <t>Grado de Doctor</t>
  </si>
  <si>
    <t>Cursos universitarios de postgrado</t>
  </si>
  <si>
    <t>Otras titulaciones</t>
  </si>
  <si>
    <t>Docencia en titulaciones oficiales universitarias (doctorado, licenciatura y diplomatura)</t>
  </si>
  <si>
    <t>Docencia universitaria no reglada</t>
  </si>
  <si>
    <t>Docencia no universitaria</t>
  </si>
  <si>
    <t>Actividades de formación e innovación docente y material docente universitario</t>
  </si>
  <si>
    <t>Otros méritos docentes</t>
  </si>
  <si>
    <t>Publicaciones científicas: libros, capítulos de libros y publicaciones en revistas periódicas. Se otorgará una valoración superior a los artículos publicados en revistas incluidas en bases de datos de reconocimiento internacional y a los libros publicados en editoriales de prestigio</t>
  </si>
  <si>
    <t>Becas de investigación y estancias en otras universidades y centros de investigación</t>
  </si>
  <si>
    <t>Participación en proyectos de investigación obtenidos en convocatorias públicas</t>
  </si>
  <si>
    <t>Participación en contratos de investigación</t>
  </si>
  <si>
    <t>Dirección de tesis doctorales, tesinas y otros trabajos de investigación</t>
  </si>
  <si>
    <t>Patentes</t>
  </si>
  <si>
    <t>Exposiciones, estrenos y trabajos de creación artística</t>
  </si>
  <si>
    <t>Otros méritos de investigación y/o creación artística</t>
  </si>
  <si>
    <t>Experiencia profesional y categoría en el puesto de trabajo</t>
  </si>
  <si>
    <t>Premios y distinciones</t>
  </si>
  <si>
    <t>Servicios institucionales y gestión académica</t>
  </si>
  <si>
    <t>Otras actividades de carácter científico, técnico o artístico (dirección de revistas, comités editoriales, organización de eventos, etc.)</t>
  </si>
  <si>
    <t>I. Formación Académica</t>
  </si>
  <si>
    <t>II. Actividad Docente</t>
  </si>
  <si>
    <t>III. Actividad Investigadora</t>
  </si>
  <si>
    <t>V. Otros Méritos</t>
  </si>
  <si>
    <t>Máximo</t>
  </si>
  <si>
    <t>Afinidad</t>
  </si>
  <si>
    <t>Estudios, proyectos, informes y otros méritos profesionales</t>
  </si>
  <si>
    <t>Ponencias y comunicaciones presentadas en congresos y reuniones científicas. Se valorará según el carácter del congreso (internacional, nacional o local)</t>
  </si>
  <si>
    <t>Coeficiente</t>
  </si>
  <si>
    <t>http://www.ugr.es/~vic_oape/profesor/CSustitucion/baremo_sust.htm</t>
  </si>
  <si>
    <t>Ayudante</t>
  </si>
  <si>
    <t>http://www.ugr.es/~vic_oape/profesor/CAbierta/baremo.htm</t>
  </si>
  <si>
    <t>Profesor Ayudante Doctor</t>
  </si>
  <si>
    <t>Profesor Asociado</t>
  </si>
  <si>
    <t>Ponderación</t>
  </si>
  <si>
    <t>Formación Académica</t>
  </si>
  <si>
    <t>Sustituto / Interino</t>
  </si>
  <si>
    <t>Actividad Docente</t>
  </si>
  <si>
    <t>Actividad Investigadora</t>
  </si>
  <si>
    <t>Actividad Profesional</t>
  </si>
  <si>
    <t>Otros Méritos</t>
  </si>
  <si>
    <t>Aplicación</t>
  </si>
  <si>
    <t>Descripción del Baremo</t>
  </si>
  <si>
    <t>IV. Actividad Profesional en Relación con la Plaza</t>
  </si>
  <si>
    <t>Departamento:</t>
  </si>
  <si>
    <t>Área:</t>
  </si>
  <si>
    <t>Tipo contrato:</t>
  </si>
  <si>
    <t>Valor prorrateado</t>
  </si>
  <si>
    <t>Valor original</t>
  </si>
  <si>
    <t>Valor máximo:</t>
  </si>
  <si>
    <t>Código plaza:</t>
  </si>
  <si>
    <t>Perfil:</t>
  </si>
  <si>
    <t>Hoja de Ayuda para el Cálculo de Prorrateo</t>
  </si>
  <si>
    <r>
      <t xml:space="preserve">Factor de corrección </t>
    </r>
    <r>
      <rPr>
        <b/>
        <sz val="11"/>
        <color indexed="10"/>
        <rFont val="Calibri"/>
        <family val="2"/>
      </rPr>
      <t>[prorr3]</t>
    </r>
    <r>
      <rPr>
        <b/>
        <sz val="11"/>
        <color indexed="8"/>
        <rFont val="Calibri"/>
        <family val="2"/>
      </rPr>
      <t>:</t>
    </r>
  </si>
  <si>
    <r>
      <t xml:space="preserve">Factor de corrección </t>
    </r>
    <r>
      <rPr>
        <b/>
        <sz val="11"/>
        <color indexed="10"/>
        <rFont val="Calibri"/>
        <family val="2"/>
      </rPr>
      <t>[prorr4]</t>
    </r>
    <r>
      <rPr>
        <b/>
        <sz val="11"/>
        <color indexed="8"/>
        <rFont val="Calibri"/>
        <family val="2"/>
      </rPr>
      <t>:</t>
    </r>
  </si>
  <si>
    <r>
      <t xml:space="preserve">Factor de corrección </t>
    </r>
    <r>
      <rPr>
        <b/>
        <sz val="11"/>
        <color indexed="10"/>
        <rFont val="Calibri"/>
        <family val="2"/>
      </rPr>
      <t>[prorr5]</t>
    </r>
    <r>
      <rPr>
        <b/>
        <sz val="11"/>
        <color indexed="8"/>
        <rFont val="Calibri"/>
        <family val="2"/>
      </rPr>
      <t>:</t>
    </r>
  </si>
  <si>
    <t>En la hoja 'Resultado' ya se prorratean automáticamente los valores de cada apartado en función del valor máximo fijado en los criterios de baremación. Sin embargo, si el baremo fija un valor máximo para determinados méritos dentro de un apartado (por ejemplo, un máximo para artículos y otro para libros, ambos dentro del apartado III.a), este prorrateo no se calcula automáticamente.
Para ello, esta hoja sirve de ayuda al cálculo del coeficiente de corrección que deberá aplicarse. Para utilizarla, basta con fijar el valor máximo permitido y el valor original de cada candidato/a. Deberá emplearse una hoja para cada concepto de prorrateo. Se recomienda indicar este concepto en la celda habilitada para ello.
A continuación, deberá multiplicarse el valor de cada campo 'Punt.' de cada mérito sujeto a esta corrección y para cada candidato/a. Para automatizar esta puntuación, se recomienda emplear la etiqueta "prorr5". Por ejemplo, si en un determinado mérito la puntación original del candidato/a es 2.5, se rellenaría la celda 'Punt.' con la fórmula "=2.5*prorr5". De esta forma, los cálculos de prorrateo se actualizarán automáticamente cada vez que se modifique esta hoja.</t>
  </si>
  <si>
    <t>En la hoja 'Resultado' ya se prorratean automáticamente los valores de cada apartado en función del valor máximo fijado en los criterios de baremación. Sin embargo, si el baremo fija un valor máximo para determinados méritos dentro de un apartado (por ejemplo, un máximo para artículos y otro para libros, ambos dentro del apartado III.a), este prorrateo no se calcula automáticamente.
Para ello, esta hoja sirve de ayuda al cálculo del coeficiente de corrección que deberá aplicarse. Para utilizarla, basta con fijar el valor máximo permitido y el valor original de cada candidato/a. Deberá emplearse una hoja para cada concepto de prorrateo. Se recomienda indicar este concepto en la celda habilitada para ello.
A continuación, deberá multiplicarse el valor de cada campo 'Punt.' de cada mérito sujeto a esta corrección y para cada candidato/a. Para automatizar esta puntuación, se recomienda emplear la etiqueta "prorr4". Por ejemplo, si en un determinado mérito la puntación original del candidato/a es 2.5, se rellenaría la celda 'Punt.' con la fórmula "=2.5*prorr4". De esta forma, los cálculos de prorrateo se actualizarán automáticamente cada vez que se modifique esta hoja.</t>
  </si>
  <si>
    <t>En la hoja 'Resultado' ya se prorratean automáticamente los valores de cada apartado en función del valor máximo fijado en los criterios de baremación. Sin embargo, si el baremo fija un valor máximo para determinados méritos dentro de un apartado (por ejemplo, un máximo para artículos y otro para libros, ambos dentro del apartado III.a), este prorrateo no se calcula automáticamente.
Para ello, esta hoja sirve de ayuda al cálculo del coeficiente de corrección que deberá aplicarse. Para utilizarla, basta con fijar el valor máximo permitido y el valor original de cada candidato/a. Deberá emplearse una hoja para cada concepto de prorrateo. Se recomienda indicar este concepto en la celda habilitada para ello.
A continuación, deberá multiplicarse el valor de cada campo 'Punt.' de cada mérito sujeto a esta corrección y para cada candidato/a. Para automatizar esta puntuación, se recomienda emplear la etiqueta "prorr3". Por ejemplo, si en un determinado mérito la puntación original del candidato/a es 2.5, se rellenaría la celda 'Punt.' con la fórmula "=2.5*prorr3". De esta forma, los cálculos de prorrateo se actualizarán automáticamente cada vez que se modifique esta hoja.</t>
  </si>
  <si>
    <t>Concepto del prorrateo 3:</t>
  </si>
  <si>
    <t>Concepto del prorrateo 4:</t>
  </si>
  <si>
    <t>Concepto del prorrateo 5:</t>
  </si>
  <si>
    <t>Méritos Preferentes</t>
  </si>
  <si>
    <t>Factor</t>
  </si>
  <si>
    <t>En las plazas de Ayudante Doctor, en caso de que el/la candidato/a no presente el mérito preferente anterior relativo a la acreditación de los cuerpos docentes, se aplicará un factor multiplicativo de hasta 1,2 (1 + 0,03*nº de meses) en el bloque III (actividad investigadora) por estancias de investigación igual o superiores a 3 meses. Este factor se aplicará sobre el resultado ponderado.</t>
  </si>
  <si>
    <t>En las plazas de Ayudante, en caso de que el/la candidato/a no presente el mérito preferente anterior relativo a la acreditación de los cuerpos docentes, se aplicará un factor multiplicativo de 1,2 en el bloque III (actividad investigadora) en caso de haber completado cuatro años de formación de personal investigador. Este factor se aplicará sobre el resultado ponderado.</t>
  </si>
  <si>
    <t>Se aplicará un factor multiplicativo de 1,15 en todos los méritos si el/la candidato/a está acreditado/a para participar en concursos de acceso de cuerpos docentes universitarios. Este factor se aplicará sobre el resultado ya ponderado. Se podrá aplicar a todos los tipos de plazas a excepción de "Sustituto / Interino".</t>
  </si>
  <si>
    <t xml:space="preserve"> Área de conocimiento "TRABAJO SOCIAL Y SERVICIOS SOCIALES" (preferente)</t>
  </si>
  <si>
    <t>RESTO  (no afines)</t>
  </si>
  <si>
    <t>No se contempla</t>
  </si>
  <si>
    <t>Se valorará el expediente académico con estos criterios: (i) TITULACION PREFERENTE: Diplomatura en Trabajo Social. (ii) TITULACIONES AFINES: Licenciaturas o Grados de las Ramas del conocimiento de las Ciencias Sociales y Jurídicas (SOCIOLOGIA, ANTROPOLOGIA, PSICOLOGIA, PEDAGOGIA, GEOGRAFÍA,  CIENCIAS DEL TRABAJO, ECONOMÍA, CIENCIA POLÍTICA, DERECHO -o semejables- y de las Humanidades (HISTORIA, GEOGRAFÍA, FILOSOFÍA, HUMANIDADES - o semejables). Diplomaturas relacionadas con la "Intervencion Social" (Educación Social, Terapia Ocupacional y semejables).  (iii) En el caso de presentarse como "principal" una titulación diferente a la Diplomatura o al Grado en Trabajo Social, ha de presentarse bien un Grado,  o una licenciatura "de un solo ciclo", o, en su defecto, una Diplomatura unida a  una Licenciatura de Segundo Ciclo, siempre en las ramas del conocimiento indicadas en (ii). (LA TITULACIONES "NO AFINES" -coeficiente 0,2-  NO PODRÁN CONSIDERARSE EN NINGUN CASO COMO "TITULACIÓN PRINCIPAL").</t>
  </si>
  <si>
    <t>Master Oficial/Master Universitario, Programas de 3er Ciclo anteriores al sistema del EEES, según expediente. Para la afinidad ver anexo</t>
  </si>
  <si>
    <t>Doctorado: hasta 4 puntos (si CUM LAUDE). Obtención de  Doctorado Europeo  y/o Doctorado Internacional: 1 punto adicional. Para la aplicación de coeficiente de afinidad véase Anexo</t>
  </si>
  <si>
    <t>Si master oficial o master universitario 1,5. Master no oficial ("titulo propio de universidad") 1 p. "Titulo de Experto": 0,5 p.   CAP: 0,5p.  Títulos de especialización universitarios 0,25/.( Para los distintos titulos de postgrado, ver clasificación de la EIP de la UGR) . Para la aplicación del coeficiente de afinidad, véase Anexo II</t>
  </si>
  <si>
    <t>Otros titulos universitario de grado o similares relacionados con la intervencion social, ciencias sociales y humanas, etc. : 0.20 p. por año de estudios (solo se tendrá en cuenta titulacion terminada).   Certificaciones oficiales de idiomas: B.2: 0,5p. B.1: 0,25 p. Títulos de formación continua no universitarios (másteres, expertos...) expedidos por colegios profesionales u otras entidades no universitarias: 0,20 cada 300 horas. Para los criterios de afinidad de este apartado,  véase Anexo II.</t>
  </si>
  <si>
    <t xml:space="preserve">Docencia teórica y teórico-práctica en  diplomaturas, licenciaturas, másteres universitarios, programas de doctorado: hasta 4 puntos por año académico, si la dedicación es a tiempo completo (1 crd.= 0.16 puntos). Si no es año completo: 1 crd= 0,15 p.  Se aplicarán criterios de Idoneidad, afinidad y no afinidad (Anexo II).  </t>
  </si>
  <si>
    <t>Actividades docentes de formación inicial o formación continua ("títulos propios de universidad")  en departamentos, institutos de investigación, centros u organismos universitarios de formación continua: 1 crédito (10 horas): 0.10 p. // Mesas redondas y similares: máximo  por actividad: 0.2;  [En todo el apartado se aplicarán los coeficientes de afinidad 1, 0,7 y 0,2, segun su relación con el Trabajo Social]</t>
  </si>
  <si>
    <t xml:space="preserve">Docencia no universitaria, reglada: 1 crédito (10 horas)= 0,05 puntos. Enseñanzas no universitarias no regladas:  1 crd. (10 h.)= 0,03 puntos. Dirección de  "masteres", "expertos" y similares de organismos no universitarios (hasta 1 punto, por título). Dirección de cursos,  seminarios y talleres  de caracter internacional o en organismos extranjeros (hasta 0,6 puntos por programa).  Dirección de cursos,  seminarios y talleres  de caracter nacional, autonómico o local  (hasta 0,4 puntos por programa). </t>
  </si>
  <si>
    <t xml:space="preserve">Colaboraciones  en asignaturas debidamente acreditadas por las direcciones/secretarías de departamentos o los decanatos universitarios   (0,07 puntos por sesión de 2 horas).  Proyectos de innovación docente (máximo, 0,7 por proyecto). Colaboración en organización y diseño de material docente, publicado con ISBN (0,15 por dossier). Diseño de guías docentes de asignaturas publicadas con ISBN (0.15 p. por guía) </t>
  </si>
  <si>
    <t xml:space="preserve">Coordinación-Dirección de másteres universitarios o de programas de doctorado (1 punto por año). Coordinación de títulos y programas "propios de universidad": 0,5 puntos  por  cood. Master/Experto; 0,25 puntos, por coord.  programa de un mínimo 60h (6 crds.) de duración. Coordinación de Cursos y seminarios: 0,04 puntos por 1cr (10h) [Si coordinan más de 3 personas: factor de corrección,  0,5].  Acreditaciones ANECA: 0,5 p. por acreditación diferente a la de Ayudante Doctor. OTROS MÉRITOS:  por evaluación pública y voluntaria de la actividad docente por las universidades: 0,25p. (la evaluación para se computada ha de ser "EXCELENTE"). Docencia en Prácticas Externas (profesionales): Tutores de Prácticas Externas ( 1 crd. anual= 0,09 p.);  máximo de crds. anuales -para Prácticas Externas: 24 crds. En caso de prácticas de carácter semestral, 12 crds. máximo por semestre. </t>
  </si>
  <si>
    <t>PONENCIA INVITADA (local y autonómica: 0,5; nacional: 1; internacional: 1,5); PONENCIA O COMUNICACIÓN SOMETIDA A PROCESO DE REVISION (local y autonómica: 0,5; nacional: 1; internacional: 1,5);  PONENCIA O COMUNICACIÓN NO SOMETIDA A PROCESO DE REVISION (local y autonómica: 0,25; nacional: 0,75;  internacional: 1).  POSTER SOMETIDO A PROCESO DE REVISION (local o autómico: 0,25 p. ; nacional: 0,50 p.; internacional: 0,75).,  INTERVENCIÓN EN MESA REDONDA O PANEL, SEMINARIO, TALLER...  (Local o autonómico:  0, 1.  Nacional:  0,15    Internacional: 0,25 p.)  COORDINACIÓN de panel, mesa redonda, seminario, simposio u otra reunión científica (local o autonómico: 0,2;   nacional: 0,3 ; internacional: 0,5). COORDINACIÓN de taller/"workshop" sometido a proceso de revisión (local o autonómico: 0,25; nacional: 0,50; internacional: 0,75p.). COORDINACIÓN de taller/"workshop" no sometido a proceso de revisión (local o autonómico: 0,2; nacional: 0,3; internacional: 0,5 p.) [Factores de correccion de presentación de trabajos en congresos y reuniones científicas: para más de tres autores/as:  0,50.]  [Si el trabajo es publicado en LIBRO DE ACTAS -"Proceedings"-, CON ISBN impreso o electrónico,  se asimilará conceptualmente a las distintas figuras de la publicación de libros o de caps. de libro del "apartado a": coordinador/a, editor/a literario; compilador/a, autor/a, etc., y se le aplicará  el multiplicado 1,5 a la puntuacion de este "apartado b". Para evitar que que mérito sea valorado en más de un apartado,  no se tendrá entonces en cuenta en el "apartado a" _Publicaciones científicas_No se consideraran los "Proceeding" o publicacions de resúmenes o abstracts o similares]</t>
  </si>
  <si>
    <t>BECAS DE INVESTIGACIÓN:  FPI/FPU/Proyectos excelencia/ I+D/ AECID/Fundación Carolina/ Talentia/ convocatorias europeas… (0,15 por mes). Becas Plan propio UGR y otras entidades semejables y  Becas de proyectos o contratos (0,10 por mes). ESTANCIAS DE INVESTIGACION  en otras universidades. Si la universidad ocupa en los rankings internacionales un puesto igual o superior al de la UGR:  0,15 por mes; si ocupa un puesto inferior: 0,10 por mes.   ATENCION: para la aplicación al apartado del mérito preferente de AYUDANTE DR. por estancias, véase infra de este baremo.</t>
  </si>
  <si>
    <t>Programas competitivos de la Unión Europea, de los Planes Nacionales, de las Comunidades Autónomas y de otros entes u organismos públicos o privados sometidos a evaluación externa, especialmente por la Agencia Nacional de Evaluación y Prospectiva (ANEP) u organismo similar. Director/a o Investigador/a Principal proyecto: 2 puntos. Investigador/a proyecto: 1 puntos. Miembros del equipo de trabajo debidamente acreditado-documentado, de actuación en el mismo suficientemente prolongada en el tiempo: (0,3 p.) por proyecto. Otras colaboraciones debidamente certificadas (0,1p) [estas convocatorias competitivas internacionales, estatales o autonómicas pueden estar directamente vinculadas a las políticas públicas de I+D+i,  o a otras politicas públicas y acciones institucionales, asociativas o empresariales que contengan explícitamente acciones de I+D+i] los factores de afinidad quedan recogidos en el Anexo II</t>
  </si>
  <si>
    <t xml:space="preserve">Contratos de investigación con la administración pública, con instituciones, mundo asociativo, fundaciones o con empresas, generados al amparo del art. 83 de la LOU. Director/a o Investigador/a  Principal del contrato: 1.5 puntos. Investigador/a : 0.75 puntos. Contratado por el proyecto (si contratado por el proyecto, se evaluará en el apartado de experiencia profesional). Colaborador/a,  debidamente acreditado-documentado, de actuación en el mismo suficientemente prolongada: 0,15 p. por contrato. Para los factores de afinidad véase Anexo II </t>
  </si>
  <si>
    <t>Dirección tesis docto. (2 puntos); co-dirección tesis docto. (1.5 p.);  dirección-tutela de  TFM (master oficial - o DEA) (0,15 puntos/ 0,07 puntos si es co-dirección); dirección-tutela de TFG (0.12 p.; 0,06 p, si codirección). Dirección-tutela de trabajos a becarios de iniciacion a la investigación: 0,07 p. por beca. Véase criterios de afinidad en el Anexo II</t>
  </si>
  <si>
    <t>Pertenencia a grupos de investigación PAIDI y semejables, minimo 1 año (0,15 puntos, total). Miembros de tribunales de tesis de doctorado (0,4 p. por actividad). Miembros de Comisiones de TFM/DEA  (0,2 p. por actividad).  Miembros de Comisiones de TFG (0,1 p. por actividad). Organización congresos, comités, jornadas (0,25 por actividad). Exposiciones, estrenos y trabajos de creación artística:  hasta 0,25 por actividad, según criterios de calidad. OTROS MÉRITOS: hasta 0,1  por mérito.</t>
  </si>
  <si>
    <t>Premio a Tesis de doctorado: 1 p. Premio internacional a trabajo de investigacion o ensayo: 1 p. Premio nacional a  trabajo de investigacion o ensayo: 0,75 p. Premio autonómico o local a trabajo de investigacion o ensayo: 0,5 puntos. [los premios concedidos por una universidad  española se asemejan a  "nacionales"; los premios concedidos por una universidad extranjera se consideran "internacionales"]. Otras distinciones, a juicio ponderado de la comisión.</t>
  </si>
  <si>
    <t xml:space="preserve"> Gestión académica y otros servicios (0,1 por actividad). ( se asimilan a "gestión académica" las  actividades institucionales o de gestión en otras organizaciones e instituciones distintas a la universidad).</t>
  </si>
  <si>
    <t xml:space="preserve">Actividades formativas recibidas (actividades de formación permanente y reciclaje) impartidas por distintos organismos, públicos, privados y Tercer Sector (para ser puntuable,  de un mínimo de 10 horas (cada módulo de 10 horas =  0.05 puntos. Dirección de revista científica y/o profesional con ISSN, mínimo un año: 0,5 puntos. Miembro de Comité de Edición de revista científica con ISSN, mínimo un año: 0.20 p. Revisor/a evaluador/a de revista científica (mínimo un volumen de permanencia con este rol en la publicación): 0,2 por cada revista. Organización de encuentros, jornadas, seminarios, talleres: 0,2 p. por actividad. OTRAS ACTIVIDADES: hasta 0, 2 por actividad </t>
  </si>
  <si>
    <t>Areas de conocimiento de las Ramas o Campos de las Ciencias Sociales,  de las  Humanidades y de las Ciencias Jurídicas (afines)</t>
  </si>
  <si>
    <t xml:space="preserve">CONTRATO LABORAL certificado: 0,3 punto por mes / 3,6 por año, si tiempo completo;  0,15 p.  por mes/1,8 p. por año, si tiempo parcial. PRACTICAS EN EMPRESA: 0,15 p. por mes/1,8 p. por año, si tiempo completo; 0,07 p. por mes/0,9 p. por año, si tiempo parcial. Véase criterios de afinidad en el Anexo II </t>
  </si>
  <si>
    <t>ESTUDIOS, INFORMES, PROYECTOS o "PAPERS" relacionados con el Trabajo Social,  la Acción Social y/o la Intervención Social profesional, unipersonales o de equipo:  en centros de investigacion extranjeros, hasta 1 p.; en centros de investigacion españoles: hasta 0,5 p.; otros centros y organismos relacionados con el Trabajo Social,  la Acción Social y/o la Intervención Social profesional: hasta 0,3 p. [ Equipo de más de tres personas: factor de corrección, 0,5.] [NOTA: Se valorarán solo cuando no sean tareas propias del ejercicio profesional, de su contrato o puesto de trabajo] .// 0,5 puntos por otros méritos y colaboraciones profesionales, remuneradas o no remuneradas. [Si se trata de actividades profesionales de otra naturaleza, sin relación con esta Plaza de Ayudante Dr.:  se valoraran, pero aplicando criterios de afinidad]. VOLUNTARIADO DE ACCION SOCIAL o semejable: 0,3 p. por actividad</t>
  </si>
  <si>
    <t>NOTA: Como criterio general, para este apartado "a"  se aplicarán los criterios de ANECA, recogidos en el documento "PROGRAMA DE EVALUACION DEL PROFESORADO PARA LA CONTRATACIÓN. PRINCIPIOS Y ORIENTACIONES PARA LA APLICACIÓN DE LOS CRITERIOS DE EVALUACIÓN" (apartados 11.A:- Publicaciones científicas con proceso anónimo de revisión por pares; y 11.B.- Libros y capítulos de libros).                                                                                                                                                                                     Para  LIBROS (ISBN impreso o electrónico)  se aplicará el ranking del  SPI (Scholarly Publishers Indicators), del CSIC:  http://epuc.cchs.csic.es/SPI/ranking.html  CUARTIL 1º: Editorial Internacional, 2 p. ; Editorial española, 1,75 p. CUARTIL 2º : Editorial Internacional, 1,75 p.- Editorial española: 1,50 p. CUARTIL 3º: Editorial internacional: 1,50 p.; Editorial española: 1,25 p. CUARTIL 4º: Editorial internacional 1,25 p.; Editorial española: 0,75 p. FUERA DE RANKING: Editorial internacional: 1; Editorial española: 0,75.  Si es en COAUTORIA, a estos valores se le aplicará el factor de corrección 0,5, a partir del 4º firmante.                                                                                                                         Para CAPTS. DE LIBROS se aplicará el ranking del  SPI (Scholarly Publishers Indicators), del CSIC:  http://epuc.cchs.csic.es/SPI/ranking.html  CUARTIL 1º: Editorial Internacional: 1,65 p.; Editorial española: 0,50  CUARTIL 2º: Editorial internacional: 1,60 p. ; Editorial española: 0,45 p. CUARTIL 3º: Editorial internacional: 1,55 p. ; editorial española:  0,40 p. CUARTIL 4º: Editorial internacional: 1,50 p. ; editorial española: 0,30 p.  FUERA DE RANKING: Editorial internacional: 1,45 p. ; editorial española: 0,30 p. [COAUTORÍA: Para estos valores se le aplicará el factor de corrección 0,5,  a partir del 4º firmante]                                                                                                                                                                                             OTRAS MENCIONES DE RESPONSABILIDAD: **Editor/a literario/a, coordinador/a  director/a. CUARTIL 1º: Editorial Internacional: 1,5 p.; Editorial española: 1. CUARTIL 2º: Editorial internacional: 1,40 p. ; Editorial española: 0,90 p.   CUARTIL 3º: Editorial internacional: 1,30 p. ; editorial española:  0,80 p.   CUARTIL 4º: Editorial internacional: 1,20 p. ; editorial española: 0,70 p.   FUERA DE RANKING: Editorial internacional: 1,10 p. ; editorial española: 0,60 p   [ Para estos valores se le aplicará el factor de corrección 0,5,  a partir del 4º firmante]  **Compilador/a:  CUARTIL 1º: Editorial Internacional: 1 p.; Editorial española: 0,55 p-. CUARTIL 2º: Editorial internacional: 0,90 p. ; Editorial española: 0,45 p.   CUARTIL 3º: Editorial internacional: 0,80 p. ; editorial española:  0,35 p.   CUARTIL 4º: Editorial internacional: 0,70 p. ; editorial española: 0,35 p.   FUERA DE RANKING: Editorial internacional: 0,60 p. ; editorial española: 0,35 p   [ Para estos valores se le aplicará el factor de corrección 0,5,  a partir del 4º firmante]                                                                                                                                            
 Para ARTÍCULOS de revista científica (ISSN, impreso o electrónico):   Artículo en revista Indexada en JCR de ISI: 2p. En revista indexada en SJR, LATINDEX, DICE: 1,75 p. En revista no indexada: 0,75 p. [COAUTORÍA: Para estos valores se le aplicará el factor de corrección 0,5,  a partir del 4º firmante].    RESEÑAS.- En revistas indexadas: máximo  0, 30 p.. En revistas no indexadas: máximo 0,20. p. RECENSIONES: En revistas indexadas: máximo, 0,40 p. En revistas no indexadas: máximo 0,25 p.   .
 Para el caso de las publicaciones periódicas específicas del campo del Trabajo Social/Bienestar Social en español  no incluidas en bases de datos internacionales, la Comisión aplicará criterios de relevancia científico- profesional, de suficiente difusión y de mantenimiento en el tiempo. Se hace un ranking específico, distribuyendo el conjunto de revistas en tres grupos-categorías: ALTA, MEDIA Y BAJA.  que  se asimilaran, en puntuación, a las tres categorías generales (Indexada en JCR, 2 puntos, Indexada en otras bases e índices: 1,75 puntos, No indexada, 0,75 p.), Este listado por categorías se acompaña al baremo, como DOCUMENTO ANEXO NUM....).     En caso de publicaciones específicas de Trabajo Social en editoriales no recogidas en el ranking del  SPI (Scholarly Publishers Indicators), se tendrán en cuenta el prestigio de autores/as que publiquen en esa editorial así como su difusión en el mundo académico y/o profesional.</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</si>
</sst>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0;0.00"/>
    <numFmt numFmtId="165" formatCode="0.0000"/>
    <numFmt numFmtId="166" formatCode="h:mm;@"/>
    <numFmt numFmtId="167" formatCode="&quot;Sí&quot;;&quot;Sí&quot;;&quot;No&quot;"/>
    <numFmt numFmtId="168" formatCode="&quot;Verdadero&quot;;&quot;Verdadero&quot;;&quot;Falso&quot;"/>
    <numFmt numFmtId="169" formatCode="&quot;Activado&quot;;&quot;Activado&quot;;&quot;Desactivado&quot;"/>
    <numFmt numFmtId="170" formatCode="[$€-2]\ #,##0.00_);[Red]\([$€-2]\ #,##0.00\)"/>
  </numFmts>
  <fonts count="46">
    <font>
      <sz val="11"/>
      <color theme="1"/>
      <name val="Calibri"/>
      <family val="2"/>
    </font>
    <font>
      <sz val="11"/>
      <color indexed="8"/>
      <name val="Calibri"/>
      <family val="2"/>
    </font>
    <font>
      <b/>
      <sz val="11"/>
      <color indexed="8"/>
      <name val="Calibri"/>
      <family val="2"/>
    </font>
    <font>
      <b/>
      <sz val="11"/>
      <color indexed="10"/>
      <name val="Calibri"/>
      <family val="2"/>
    </font>
    <font>
      <b/>
      <sz val="11"/>
      <color indexed="9"/>
      <name val="Calibri"/>
      <family val="2"/>
    </font>
    <font>
      <sz val="10"/>
      <color indexed="8"/>
      <name val="Calibri"/>
      <family val="2"/>
    </font>
    <font>
      <b/>
      <sz val="10"/>
      <color indexed="8"/>
      <name val="Calibri"/>
      <family val="2"/>
    </font>
    <font>
      <sz val="8"/>
      <name val="Calibri"/>
      <family val="2"/>
    </font>
    <font>
      <sz val="10"/>
      <name val="Tahoma"/>
      <family val="2"/>
    </font>
    <font>
      <b/>
      <sz val="10"/>
      <name val="Tahoma"/>
      <family val="2"/>
    </font>
    <font>
      <sz val="11"/>
      <color indexed="9"/>
      <name val="Calibri"/>
      <family val="2"/>
    </font>
    <font>
      <sz val="11"/>
      <color indexed="17"/>
      <name val="Calibri"/>
      <family val="2"/>
    </font>
    <font>
      <b/>
      <sz val="11"/>
      <color indexed="52"/>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8"/>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top/>
      <bottom style="thin"/>
    </border>
    <border>
      <left/>
      <right/>
      <top style="thin"/>
      <bottom/>
    </border>
    <border>
      <left style="thin"/>
      <right/>
      <top/>
      <bottom/>
    </border>
    <border>
      <left/>
      <right style="thin"/>
      <top/>
      <bottom style="thin"/>
    </border>
    <border>
      <left style="thin"/>
      <right/>
      <top style="thin"/>
      <bottom/>
    </border>
    <border>
      <left/>
      <right style="thin"/>
      <top style="thin"/>
      <bottom/>
    </border>
    <border>
      <left style="thin"/>
      <right/>
      <top style="thin"/>
      <bottom style="thin"/>
    </border>
    <border>
      <left style="thin"/>
      <right/>
      <top/>
      <bottom style="thin"/>
    </border>
    <border>
      <left/>
      <right style="thin"/>
      <top style="thin"/>
      <bottom style="thin"/>
    </border>
    <border>
      <left/>
      <right style="thin"/>
      <top/>
      <bottom/>
    </border>
    <border>
      <left style="thin"/>
      <right style="thin"/>
      <top/>
      <bottom/>
    </border>
    <border>
      <left style="thin"/>
      <right style="thin"/>
      <top/>
      <bottom style="thin"/>
    </border>
    <border>
      <left style="thin"/>
      <right style="thin"/>
      <top style="thin"/>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21"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2" fillId="28"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30" borderId="0" applyNumberFormat="0" applyBorder="0" applyAlignment="0" applyProtection="0"/>
    <xf numFmtId="0" fontId="0" fillId="0" borderId="0">
      <alignment/>
      <protection/>
    </xf>
    <xf numFmtId="0" fontId="1" fillId="31" borderId="4" applyNumberFormat="0" applyFont="0" applyAlignment="0" applyProtection="0"/>
    <xf numFmtId="9" fontId="1" fillId="0" borderId="0" applyFont="0" applyFill="0" applyBorder="0" applyAlignment="0" applyProtection="0"/>
    <xf numFmtId="0" fontId="37" fillId="20"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105">
    <xf numFmtId="0" fontId="0" fillId="0" borderId="0" xfId="0" applyFont="1" applyAlignment="1">
      <alignment/>
    </xf>
    <xf numFmtId="0" fontId="2" fillId="0" borderId="0" xfId="0" applyFont="1" applyAlignment="1">
      <alignment horizontal="center"/>
    </xf>
    <xf numFmtId="0" fontId="0" fillId="0" borderId="0" xfId="0" applyFill="1" applyBorder="1" applyAlignment="1">
      <alignment/>
    </xf>
    <xf numFmtId="0" fontId="0" fillId="0" borderId="0" xfId="0" applyBorder="1" applyAlignment="1">
      <alignment/>
    </xf>
    <xf numFmtId="0" fontId="0" fillId="0" borderId="0" xfId="0" applyFill="1" applyBorder="1" applyAlignment="1">
      <alignment horizontal="center"/>
    </xf>
    <xf numFmtId="0" fontId="0" fillId="0" borderId="0" xfId="0" applyFill="1" applyBorder="1" applyAlignment="1">
      <alignment wrapText="1"/>
    </xf>
    <xf numFmtId="0" fontId="6" fillId="0" borderId="10" xfId="0" applyFont="1" applyFill="1" applyBorder="1" applyAlignment="1">
      <alignment horizontal="center" vertical="top"/>
    </xf>
    <xf numFmtId="0" fontId="6" fillId="0" borderId="10" xfId="0" applyFont="1" applyFill="1" applyBorder="1" applyAlignment="1">
      <alignment horizontal="center" vertical="top" wrapText="1"/>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left" vertical="center" wrapText="1"/>
    </xf>
    <xf numFmtId="0" fontId="5" fillId="0" borderId="10" xfId="0" applyFont="1" applyFill="1" applyBorder="1" applyAlignment="1">
      <alignment horizontal="left" vertical="center" wrapText="1"/>
    </xf>
    <xf numFmtId="49" fontId="5" fillId="0" borderId="12" xfId="0" applyNumberFormat="1" applyFont="1" applyFill="1" applyBorder="1" applyAlignment="1">
      <alignment horizontal="center" vertical="center" wrapText="1"/>
    </xf>
    <xf numFmtId="0" fontId="6" fillId="0" borderId="0" xfId="0" applyFont="1" applyFill="1" applyBorder="1" applyAlignment="1">
      <alignment horizontal="center" vertical="top"/>
    </xf>
    <xf numFmtId="0" fontId="6" fillId="0" borderId="0" xfId="0" applyFont="1" applyFill="1" applyBorder="1" applyAlignment="1">
      <alignment horizontal="center" vertical="top" wrapText="1"/>
    </xf>
    <xf numFmtId="0" fontId="5" fillId="0" borderId="13" xfId="0" applyFont="1" applyFill="1" applyBorder="1" applyAlignment="1">
      <alignment horizontal="center" vertical="center" wrapText="1"/>
    </xf>
    <xf numFmtId="0" fontId="5" fillId="0" borderId="13" xfId="0" applyFont="1" applyFill="1" applyBorder="1" applyAlignment="1">
      <alignment vertical="top" wrapText="1"/>
    </xf>
    <xf numFmtId="0" fontId="6" fillId="0" borderId="12" xfId="0" applyFont="1" applyBorder="1" applyAlignment="1">
      <alignment horizontal="center" vertical="top"/>
    </xf>
    <xf numFmtId="0" fontId="5" fillId="0" borderId="12" xfId="0" applyFont="1" applyFill="1" applyBorder="1" applyAlignment="1">
      <alignment vertical="top"/>
    </xf>
    <xf numFmtId="49" fontId="5" fillId="0" borderId="14" xfId="0" applyNumberFormat="1" applyFont="1" applyFill="1" applyBorder="1" applyAlignment="1">
      <alignment vertical="center" wrapText="1"/>
    </xf>
    <xf numFmtId="49" fontId="5" fillId="0" borderId="15" xfId="0" applyNumberFormat="1" applyFont="1" applyFill="1" applyBorder="1" applyAlignment="1">
      <alignment horizontal="center" vertical="center" wrapText="1"/>
    </xf>
    <xf numFmtId="49" fontId="5" fillId="0" borderId="16" xfId="0" applyNumberFormat="1" applyFont="1" applyFill="1" applyBorder="1" applyAlignment="1">
      <alignment vertical="center" wrapText="1"/>
    </xf>
    <xf numFmtId="49" fontId="5" fillId="0" borderId="17" xfId="0" applyNumberFormat="1" applyFont="1" applyFill="1" applyBorder="1" applyAlignment="1">
      <alignment horizontal="center" vertical="center" wrapText="1"/>
    </xf>
    <xf numFmtId="2" fontId="0" fillId="0" borderId="10" xfId="0" applyNumberFormat="1" applyBorder="1" applyAlignment="1">
      <alignment/>
    </xf>
    <xf numFmtId="165" fontId="0" fillId="0" borderId="0" xfId="0" applyNumberFormat="1" applyAlignment="1">
      <alignment horizontal="left" vertical="center"/>
    </xf>
    <xf numFmtId="0" fontId="5" fillId="32" borderId="10" xfId="0" applyFont="1" applyFill="1" applyBorder="1" applyAlignment="1" applyProtection="1">
      <alignment vertical="top" wrapText="1"/>
      <protection locked="0"/>
    </xf>
    <xf numFmtId="2" fontId="0" fillId="32" borderId="10" xfId="0" applyNumberFormat="1" applyFill="1" applyBorder="1" applyAlignment="1" applyProtection="1">
      <alignment/>
      <protection locked="0"/>
    </xf>
    <xf numFmtId="0" fontId="0" fillId="0" borderId="0" xfId="0" applyFill="1" applyAlignment="1">
      <alignment/>
    </xf>
    <xf numFmtId="0" fontId="0" fillId="33" borderId="10" xfId="0" applyFill="1" applyBorder="1" applyAlignment="1">
      <alignment/>
    </xf>
    <xf numFmtId="0" fontId="6" fillId="33" borderId="10" xfId="0" applyFont="1" applyFill="1" applyBorder="1" applyAlignment="1">
      <alignment horizontal="center" vertical="top"/>
    </xf>
    <xf numFmtId="0" fontId="5" fillId="33" borderId="10" xfId="0" applyFont="1" applyFill="1" applyBorder="1" applyAlignment="1">
      <alignment horizontal="center" vertical="center"/>
    </xf>
    <xf numFmtId="0" fontId="5" fillId="33" borderId="10" xfId="0" applyFont="1" applyFill="1" applyBorder="1" applyAlignment="1">
      <alignment horizontal="left" vertical="center" wrapText="1"/>
    </xf>
    <xf numFmtId="0" fontId="6" fillId="33" borderId="10" xfId="0" applyFont="1" applyFill="1" applyBorder="1" applyAlignment="1">
      <alignment horizontal="center" vertical="top" wrapText="1"/>
    </xf>
    <xf numFmtId="0" fontId="6" fillId="33" borderId="10" xfId="0" applyFont="1" applyFill="1" applyBorder="1" applyAlignment="1">
      <alignment horizontal="center"/>
    </xf>
    <xf numFmtId="0" fontId="5" fillId="33" borderId="10" xfId="0" applyFont="1" applyFill="1" applyBorder="1" applyAlignment="1">
      <alignment horizontal="center" vertical="center" wrapText="1"/>
    </xf>
    <xf numFmtId="0" fontId="0" fillId="33" borderId="10" xfId="0" applyFont="1" applyFill="1" applyBorder="1" applyAlignment="1">
      <alignment/>
    </xf>
    <xf numFmtId="0" fontId="0" fillId="33" borderId="10" xfId="0" applyFont="1" applyFill="1" applyBorder="1" applyAlignment="1">
      <alignment horizontal="center" wrapText="1"/>
    </xf>
    <xf numFmtId="0" fontId="2" fillId="0" borderId="0" xfId="0" applyFont="1" applyAlignment="1">
      <alignment horizontal="right"/>
    </xf>
    <xf numFmtId="0" fontId="2" fillId="0" borderId="0" xfId="0" applyFont="1" applyAlignment="1" applyProtection="1">
      <alignment horizontal="center"/>
      <protection/>
    </xf>
    <xf numFmtId="0" fontId="0" fillId="0" borderId="0" xfId="0" applyFill="1" applyBorder="1" applyAlignment="1" applyProtection="1">
      <alignment horizontal="center"/>
      <protection/>
    </xf>
    <xf numFmtId="0" fontId="0" fillId="0" borderId="0" xfId="0" applyFill="1" applyBorder="1" applyAlignment="1" applyProtection="1">
      <alignment wrapText="1"/>
      <protection/>
    </xf>
    <xf numFmtId="0" fontId="0" fillId="0" borderId="0" xfId="0" applyFill="1" applyBorder="1" applyAlignment="1" applyProtection="1">
      <alignment/>
      <protection/>
    </xf>
    <xf numFmtId="0" fontId="0" fillId="0" borderId="0" xfId="0" applyFill="1" applyAlignment="1" applyProtection="1">
      <alignment/>
      <protection/>
    </xf>
    <xf numFmtId="0" fontId="5" fillId="33" borderId="10" xfId="0" applyNumberFormat="1" applyFont="1" applyFill="1" applyBorder="1" applyAlignment="1" applyProtection="1">
      <alignment horizontal="center" vertical="center" wrapText="1"/>
      <protection/>
    </xf>
    <xf numFmtId="0" fontId="5" fillId="32" borderId="10" xfId="0" applyNumberFormat="1" applyFont="1" applyFill="1" applyBorder="1" applyAlignment="1" applyProtection="1">
      <alignment horizontal="center" vertical="center" wrapText="1"/>
      <protection locked="0"/>
    </xf>
    <xf numFmtId="0" fontId="5" fillId="0" borderId="10" xfId="0" applyNumberFormat="1" applyFont="1" applyBorder="1" applyAlignment="1">
      <alignment horizontal="center"/>
    </xf>
    <xf numFmtId="0" fontId="0" fillId="0" borderId="10" xfId="0" applyNumberFormat="1" applyFill="1" applyBorder="1" applyAlignment="1">
      <alignment/>
    </xf>
    <xf numFmtId="9" fontId="0" fillId="0" borderId="10" xfId="0" applyNumberFormat="1" applyFill="1" applyBorder="1" applyAlignment="1">
      <alignment/>
    </xf>
    <xf numFmtId="2" fontId="0" fillId="0" borderId="10" xfId="0" applyNumberFormat="1" applyFill="1" applyBorder="1" applyAlignment="1">
      <alignment/>
    </xf>
    <xf numFmtId="0" fontId="2" fillId="33" borderId="10" xfId="0" applyFont="1" applyFill="1" applyBorder="1" applyAlignment="1">
      <alignment horizontal="center" wrapText="1"/>
    </xf>
    <xf numFmtId="0" fontId="2" fillId="33" borderId="10" xfId="0" applyFont="1" applyFill="1" applyBorder="1" applyAlignment="1">
      <alignment/>
    </xf>
    <xf numFmtId="0" fontId="2" fillId="33" borderId="18" xfId="0" applyFont="1" applyFill="1" applyBorder="1" applyAlignment="1">
      <alignment/>
    </xf>
    <xf numFmtId="0" fontId="2" fillId="0" borderId="0" xfId="0" applyFont="1" applyAlignment="1">
      <alignment horizontal="right" wrapText="1"/>
    </xf>
    <xf numFmtId="0" fontId="2" fillId="0" borderId="13" xfId="0" applyFont="1" applyBorder="1" applyAlignment="1">
      <alignment horizontal="right"/>
    </xf>
    <xf numFmtId="0" fontId="2" fillId="32" borderId="10" xfId="0" applyFont="1" applyFill="1" applyBorder="1" applyAlignment="1" applyProtection="1">
      <alignment horizontal="right"/>
      <protection locked="0"/>
    </xf>
    <xf numFmtId="0" fontId="5" fillId="0" borderId="10" xfId="0" applyNumberFormat="1" applyFont="1" applyBorder="1" applyAlignment="1">
      <alignment horizontal="center" vertical="center"/>
    </xf>
    <xf numFmtId="0" fontId="5" fillId="32" borderId="10" xfId="0" applyNumberFormat="1" applyFont="1" applyFill="1" applyBorder="1" applyAlignment="1" applyProtection="1">
      <alignment vertical="top" wrapText="1"/>
      <protection locked="0"/>
    </xf>
    <xf numFmtId="0" fontId="44" fillId="31" borderId="10" xfId="0" applyFont="1" applyFill="1" applyBorder="1" applyAlignment="1" applyProtection="1">
      <alignment vertical="top" wrapText="1"/>
      <protection locked="0"/>
    </xf>
    <xf numFmtId="0" fontId="44" fillId="31" borderId="10" xfId="0" applyNumberFormat="1" applyFont="1" applyFill="1" applyBorder="1" applyAlignment="1" applyProtection="1">
      <alignment vertical="top" wrapText="1"/>
      <protection locked="0"/>
    </xf>
    <xf numFmtId="0" fontId="44" fillId="31" borderId="10" xfId="0" applyFont="1" applyFill="1" applyBorder="1" applyAlignment="1" applyProtection="1">
      <alignment vertical="top" wrapText="1"/>
      <protection locked="0"/>
    </xf>
    <xf numFmtId="0" fontId="44" fillId="31" borderId="10" xfId="0" applyFont="1" applyFill="1" applyBorder="1" applyAlignment="1" applyProtection="1">
      <alignment vertical="top" wrapText="1"/>
      <protection locked="0"/>
    </xf>
    <xf numFmtId="0" fontId="44" fillId="31" borderId="10" xfId="0" applyFont="1" applyFill="1" applyBorder="1" applyAlignment="1" applyProtection="1">
      <alignment vertical="top" wrapText="1"/>
      <protection locked="0"/>
    </xf>
    <xf numFmtId="0" fontId="44" fillId="31" borderId="10" xfId="0" applyFont="1" applyFill="1" applyBorder="1" applyAlignment="1" applyProtection="1">
      <alignment vertical="top" wrapText="1"/>
      <protection locked="0"/>
    </xf>
    <xf numFmtId="0" fontId="44" fillId="31" borderId="10" xfId="0" applyNumberFormat="1" applyFont="1" applyFill="1" applyBorder="1" applyAlignment="1" applyProtection="1">
      <alignment vertical="top" wrapText="1"/>
      <protection locked="0"/>
    </xf>
    <xf numFmtId="0" fontId="44" fillId="31" borderId="10" xfId="0" applyNumberFormat="1" applyFont="1" applyFill="1" applyBorder="1" applyAlignment="1" applyProtection="1">
      <alignment vertical="top" wrapText="1"/>
      <protection locked="0"/>
    </xf>
    <xf numFmtId="0" fontId="44" fillId="31" borderId="10" xfId="0" applyFont="1" applyFill="1" applyBorder="1" applyAlignment="1" applyProtection="1">
      <alignment vertical="top" wrapText="1"/>
      <protection locked="0"/>
    </xf>
    <xf numFmtId="0" fontId="2" fillId="33" borderId="10" xfId="0" applyFont="1" applyFill="1" applyBorder="1" applyAlignment="1">
      <alignment horizontal="center"/>
    </xf>
    <xf numFmtId="0" fontId="33" fillId="0" borderId="0" xfId="45" applyFill="1" applyAlignment="1" applyProtection="1">
      <alignment horizontal="left"/>
      <protection locked="0"/>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2" fillId="0" borderId="0" xfId="0" applyFont="1" applyFill="1" applyBorder="1" applyAlignment="1">
      <alignment horizontal="right"/>
    </xf>
    <xf numFmtId="0" fontId="0" fillId="0" borderId="0" xfId="0" applyNumberFormat="1" applyFill="1" applyBorder="1" applyAlignment="1" applyProtection="1">
      <alignment horizontal="left"/>
      <protection/>
    </xf>
    <xf numFmtId="0" fontId="5" fillId="32" borderId="10" xfId="0" applyFont="1" applyFill="1" applyBorder="1" applyAlignment="1" applyProtection="1">
      <alignment horizontal="left"/>
      <protection locked="0"/>
    </xf>
    <xf numFmtId="0" fontId="2" fillId="33" borderId="18"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20" xfId="0" applyFont="1" applyFill="1" applyBorder="1" applyAlignment="1">
      <alignment horizontal="left" vertical="center"/>
    </xf>
    <xf numFmtId="0" fontId="5" fillId="33" borderId="16"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top" wrapText="1"/>
    </xf>
    <xf numFmtId="0" fontId="5" fillId="0" borderId="23" xfId="0" applyNumberFormat="1" applyFont="1" applyFill="1" applyBorder="1" applyAlignment="1">
      <alignment horizontal="center" vertical="top" wrapText="1"/>
    </xf>
    <xf numFmtId="0" fontId="44" fillId="31" borderId="10" xfId="0" applyFont="1" applyFill="1" applyBorder="1" applyAlignment="1" applyProtection="1">
      <alignment horizontal="left"/>
      <protection locked="0"/>
    </xf>
    <xf numFmtId="0" fontId="5" fillId="0" borderId="18" xfId="0" applyFont="1" applyFill="1" applyBorder="1" applyAlignment="1" applyProtection="1">
      <alignment horizontal="left" vertical="center" wrapText="1"/>
      <protection/>
    </xf>
    <xf numFmtId="0" fontId="5" fillId="0" borderId="11" xfId="0" applyFont="1" applyFill="1" applyBorder="1" applyAlignment="1" applyProtection="1">
      <alignment horizontal="left" vertical="center" wrapText="1"/>
      <protection/>
    </xf>
    <xf numFmtId="0" fontId="5" fillId="0" borderId="20" xfId="0" applyFont="1" applyFill="1" applyBorder="1" applyAlignment="1" applyProtection="1">
      <alignment horizontal="left" vertical="center" wrapText="1"/>
      <protection/>
    </xf>
    <xf numFmtId="0" fontId="6" fillId="33" borderId="10" xfId="0" applyFont="1" applyFill="1" applyBorder="1" applyAlignment="1">
      <alignment horizontal="center"/>
    </xf>
    <xf numFmtId="0" fontId="6" fillId="0" borderId="18" xfId="0" applyFont="1" applyBorder="1" applyAlignment="1">
      <alignment horizontal="left" vertical="center"/>
    </xf>
    <xf numFmtId="0" fontId="6" fillId="0" borderId="11" xfId="0" applyFont="1" applyBorder="1" applyAlignment="1">
      <alignment horizontal="left" vertical="center"/>
    </xf>
    <xf numFmtId="0" fontId="6" fillId="0" borderId="20" xfId="0" applyFont="1" applyBorder="1" applyAlignment="1">
      <alignment horizontal="left" vertical="center"/>
    </xf>
    <xf numFmtId="0" fontId="6" fillId="33" borderId="18" xfId="0" applyFont="1" applyFill="1" applyBorder="1" applyAlignment="1">
      <alignment horizontal="left" vertical="center"/>
    </xf>
    <xf numFmtId="0" fontId="6" fillId="33" borderId="11" xfId="0" applyFont="1" applyFill="1" applyBorder="1" applyAlignment="1">
      <alignment horizontal="left" vertical="center"/>
    </xf>
    <xf numFmtId="0" fontId="6" fillId="33" borderId="20" xfId="0" applyFont="1" applyFill="1" applyBorder="1" applyAlignment="1">
      <alignment horizontal="left" vertical="center"/>
    </xf>
    <xf numFmtId="0" fontId="2" fillId="0" borderId="0" xfId="0" applyFont="1" applyAlignment="1">
      <alignment horizontal="right"/>
    </xf>
    <xf numFmtId="1" fontId="5" fillId="0" borderId="24" xfId="0" applyNumberFormat="1" applyFont="1" applyFill="1" applyBorder="1" applyAlignment="1">
      <alignment horizontal="center" vertical="center" wrapText="1"/>
    </xf>
    <xf numFmtId="1" fontId="5" fillId="0" borderId="22" xfId="0" applyNumberFormat="1" applyFont="1" applyFill="1" applyBorder="1" applyAlignment="1">
      <alignment horizontal="center" vertical="center" wrapText="1"/>
    </xf>
    <xf numFmtId="1" fontId="5" fillId="0" borderId="23" xfId="0" applyNumberFormat="1" applyFont="1" applyFill="1" applyBorder="1" applyAlignment="1">
      <alignment horizontal="center" vertical="center" wrapText="1"/>
    </xf>
    <xf numFmtId="0" fontId="4" fillId="34" borderId="0" xfId="0" applyFont="1" applyFill="1" applyAlignment="1">
      <alignment horizontal="center"/>
    </xf>
    <xf numFmtId="0" fontId="5" fillId="0" borderId="0" xfId="0" applyFont="1" applyFill="1" applyAlignment="1">
      <alignment horizontal="left" vertical="top" wrapText="1"/>
    </xf>
    <xf numFmtId="0" fontId="0" fillId="32" borderId="18" xfId="0" applyFill="1" applyBorder="1" applyAlignment="1" applyProtection="1">
      <alignment horizontal="left"/>
      <protection locked="0"/>
    </xf>
    <xf numFmtId="0" fontId="0" fillId="32" borderId="20" xfId="0" applyFill="1" applyBorder="1" applyAlignment="1" applyProtection="1">
      <alignment horizontal="left"/>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47</xdr:row>
      <xdr:rowOff>266700</xdr:rowOff>
    </xdr:from>
    <xdr:ext cx="142875" cy="266700"/>
    <xdr:sp fLocksText="0">
      <xdr:nvSpPr>
        <xdr:cNvPr id="1" name="1 CuadroTexto"/>
        <xdr:cNvSpPr txBox="1">
          <a:spLocks noChangeArrowheads="1"/>
        </xdr:cNvSpPr>
      </xdr:nvSpPr>
      <xdr:spPr>
        <a:xfrm>
          <a:off x="3429000" y="46739175"/>
          <a:ext cx="1428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gr.es/~vic_oape/profesor/CAbierta/baremo.htm" TargetMode="External" /><Relationship Id="rId2" Type="http://schemas.openxmlformats.org/officeDocument/2006/relationships/hyperlink" Target="http://www.ugr.es/~vic_oape/profesor/CSustitucion/baremo_sust.htm"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18"/>
  <sheetViews>
    <sheetView showGridLines="0" showRowColHeaders="0" zoomScalePageLayoutView="0" workbookViewId="0" topLeftCell="A1">
      <selection activeCell="A17" sqref="A17:F17"/>
    </sheetView>
  </sheetViews>
  <sheetFormatPr defaultColWidth="11.421875" defaultRowHeight="15"/>
  <cols>
    <col min="1" max="1" width="23.7109375" style="0" customWidth="1"/>
    <col min="4" max="4" width="12.8515625" style="0" customWidth="1"/>
  </cols>
  <sheetData>
    <row r="1" spans="1:6" ht="32.25" customHeight="1">
      <c r="A1" s="27"/>
      <c r="B1" s="49" t="s">
        <v>46</v>
      </c>
      <c r="C1" s="49" t="s">
        <v>48</v>
      </c>
      <c r="D1" s="49" t="s">
        <v>49</v>
      </c>
      <c r="E1" s="49" t="s">
        <v>50</v>
      </c>
      <c r="F1" s="49" t="s">
        <v>51</v>
      </c>
    </row>
    <row r="2" spans="1:6" ht="15">
      <c r="A2" s="50" t="s">
        <v>35</v>
      </c>
      <c r="B2" s="46">
        <v>20</v>
      </c>
      <c r="C2" s="46">
        <v>20</v>
      </c>
      <c r="D2" s="46">
        <v>30</v>
      </c>
      <c r="E2" s="46">
        <v>20</v>
      </c>
      <c r="F2" s="46">
        <v>5</v>
      </c>
    </row>
    <row r="3" spans="1:6" ht="15">
      <c r="A3" s="27"/>
      <c r="B3" s="27"/>
      <c r="C3" s="27"/>
      <c r="D3" s="27"/>
      <c r="E3" s="27"/>
      <c r="F3" s="27"/>
    </row>
    <row r="4" spans="1:6" ht="15">
      <c r="A4" s="27"/>
      <c r="B4" s="66" t="s">
        <v>45</v>
      </c>
      <c r="C4" s="66"/>
      <c r="D4" s="66"/>
      <c r="E4" s="66"/>
      <c r="F4" s="66"/>
    </row>
    <row r="5" spans="1:6" ht="15">
      <c r="A5" s="51" t="s">
        <v>41</v>
      </c>
      <c r="B5" s="47">
        <v>0.5</v>
      </c>
      <c r="C5" s="47">
        <v>0.15</v>
      </c>
      <c r="D5" s="47">
        <v>0.25</v>
      </c>
      <c r="E5" s="47">
        <v>0.05</v>
      </c>
      <c r="F5" s="47">
        <v>0.05</v>
      </c>
    </row>
    <row r="6" spans="1:6" ht="15">
      <c r="A6" s="51" t="s">
        <v>43</v>
      </c>
      <c r="B6" s="47">
        <v>0.2</v>
      </c>
      <c r="C6" s="47">
        <v>0.3</v>
      </c>
      <c r="D6" s="47">
        <v>0.4</v>
      </c>
      <c r="E6" s="47">
        <v>0.05</v>
      </c>
      <c r="F6" s="47">
        <v>0.05</v>
      </c>
    </row>
    <row r="7" spans="1:6" ht="15">
      <c r="A7" s="51" t="s">
        <v>44</v>
      </c>
      <c r="B7" s="47">
        <v>0.2</v>
      </c>
      <c r="C7" s="47">
        <v>0.15</v>
      </c>
      <c r="D7" s="47">
        <v>0.15</v>
      </c>
      <c r="E7" s="47">
        <v>0.45</v>
      </c>
      <c r="F7" s="47">
        <v>0.05</v>
      </c>
    </row>
    <row r="8" spans="1:6" ht="15">
      <c r="A8" s="51" t="s">
        <v>47</v>
      </c>
      <c r="B8" s="47">
        <v>0.3</v>
      </c>
      <c r="C8" s="47">
        <v>0.3</v>
      </c>
      <c r="D8" s="47">
        <v>0.3</v>
      </c>
      <c r="E8" s="47">
        <v>0.05</v>
      </c>
      <c r="F8" s="47">
        <v>0.05</v>
      </c>
    </row>
    <row r="9" spans="1:6" ht="15">
      <c r="A9" s="27"/>
      <c r="B9" s="27"/>
      <c r="C9" s="27"/>
      <c r="D9" s="27"/>
      <c r="E9" s="27"/>
      <c r="F9" s="27"/>
    </row>
    <row r="10" spans="1:6" ht="15">
      <c r="A10" s="27"/>
      <c r="B10" s="66" t="s">
        <v>39</v>
      </c>
      <c r="C10" s="66"/>
      <c r="D10" s="66"/>
      <c r="E10" s="66"/>
      <c r="F10" s="66"/>
    </row>
    <row r="11" spans="1:6" ht="15">
      <c r="A11" s="50" t="s">
        <v>41</v>
      </c>
      <c r="B11" s="46">
        <f aca="true" t="shared" si="0" ref="B11:F14">100*B5/B$2</f>
        <v>2.5</v>
      </c>
      <c r="C11" s="46">
        <f t="shared" si="0"/>
        <v>0.75</v>
      </c>
      <c r="D11" s="48">
        <f t="shared" si="0"/>
        <v>0.8333333333333334</v>
      </c>
      <c r="E11" s="46">
        <f t="shared" si="0"/>
        <v>0.25</v>
      </c>
      <c r="F11" s="46">
        <f t="shared" si="0"/>
        <v>1</v>
      </c>
    </row>
    <row r="12" spans="1:6" ht="15">
      <c r="A12" s="50" t="s">
        <v>43</v>
      </c>
      <c r="B12" s="46">
        <f t="shared" si="0"/>
        <v>1</v>
      </c>
      <c r="C12" s="46">
        <f t="shared" si="0"/>
        <v>1.5</v>
      </c>
      <c r="D12" s="48">
        <f t="shared" si="0"/>
        <v>1.3333333333333333</v>
      </c>
      <c r="E12" s="46">
        <f t="shared" si="0"/>
        <v>0.25</v>
      </c>
      <c r="F12" s="46">
        <f t="shared" si="0"/>
        <v>1</v>
      </c>
    </row>
    <row r="13" spans="1:6" ht="15">
      <c r="A13" s="50" t="s">
        <v>44</v>
      </c>
      <c r="B13" s="46">
        <f t="shared" si="0"/>
        <v>1</v>
      </c>
      <c r="C13" s="46">
        <f t="shared" si="0"/>
        <v>0.75</v>
      </c>
      <c r="D13" s="46">
        <f t="shared" si="0"/>
        <v>0.5</v>
      </c>
      <c r="E13" s="46">
        <f t="shared" si="0"/>
        <v>2.25</v>
      </c>
      <c r="F13" s="46">
        <f t="shared" si="0"/>
        <v>1</v>
      </c>
    </row>
    <row r="14" spans="1:6" ht="15">
      <c r="A14" s="50" t="s">
        <v>47</v>
      </c>
      <c r="B14" s="46">
        <f t="shared" si="0"/>
        <v>1.5</v>
      </c>
      <c r="C14" s="46">
        <f t="shared" si="0"/>
        <v>1.5</v>
      </c>
      <c r="D14" s="46">
        <f t="shared" si="0"/>
        <v>1</v>
      </c>
      <c r="E14" s="46">
        <f t="shared" si="0"/>
        <v>0.25</v>
      </c>
      <c r="F14" s="46">
        <f t="shared" si="0"/>
        <v>1</v>
      </c>
    </row>
    <row r="15" spans="1:6" ht="15">
      <c r="A15" s="27"/>
      <c r="B15" s="27"/>
      <c r="C15" s="27"/>
      <c r="D15" s="27"/>
      <c r="E15" s="27"/>
      <c r="F15" s="27"/>
    </row>
    <row r="16" spans="1:6" ht="15">
      <c r="A16" s="27"/>
      <c r="B16" s="27"/>
      <c r="C16" s="27"/>
      <c r="D16" s="27"/>
      <c r="E16" s="27"/>
      <c r="F16" s="27"/>
    </row>
    <row r="17" spans="1:6" ht="15">
      <c r="A17" s="67" t="s">
        <v>42</v>
      </c>
      <c r="B17" s="67"/>
      <c r="C17" s="67"/>
      <c r="D17" s="67"/>
      <c r="E17" s="67"/>
      <c r="F17" s="67"/>
    </row>
    <row r="18" spans="1:6" ht="15">
      <c r="A18" s="67" t="s">
        <v>40</v>
      </c>
      <c r="B18" s="67"/>
      <c r="C18" s="67"/>
      <c r="D18" s="67"/>
      <c r="E18" s="67"/>
      <c r="F18" s="67"/>
    </row>
  </sheetData>
  <sheetProtection password="EB44" sheet="1" objects="1" scenarios="1" insertHyperlinks="0" selectLockedCells="1" selectUnlockedCells="1"/>
  <mergeCells count="4">
    <mergeCell ref="B4:F4"/>
    <mergeCell ref="B10:F10"/>
    <mergeCell ref="A17:F17"/>
    <mergeCell ref="A18:F18"/>
  </mergeCells>
  <hyperlinks>
    <hyperlink ref="A17" r:id="rId1" display="http://www.ugr.es/~vic_oape/profesor/CAbierta/baremo.htm"/>
    <hyperlink ref="A18" r:id="rId2" display="http://www.ugr.es/~vic_oape/profesor/CSustitucion/baremo_sust.ht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49"/>
  <sheetViews>
    <sheetView showGridLines="0" showRowColHeaders="0" tabSelected="1" view="pageLayout" workbookViewId="0" topLeftCell="B24">
      <selection activeCell="F27" sqref="F27"/>
    </sheetView>
  </sheetViews>
  <sheetFormatPr defaultColWidth="11.421875" defaultRowHeight="15"/>
  <cols>
    <col min="1" max="1" width="6.7109375" style="0" customWidth="1"/>
    <col min="2" max="2" width="2.421875" style="0" customWidth="1"/>
    <col min="3" max="3" width="4.00390625" style="2" customWidth="1"/>
    <col min="4" max="4" width="32.421875" style="2" customWidth="1"/>
    <col min="5" max="5" width="7.8515625" style="4" bestFit="1" customWidth="1"/>
    <col min="6" max="6" width="56.8515625" style="5" customWidth="1"/>
  </cols>
  <sheetData>
    <row r="1" spans="1:6" ht="15">
      <c r="A1" s="97" t="s">
        <v>57</v>
      </c>
      <c r="B1" s="97"/>
      <c r="C1" s="97"/>
      <c r="D1" s="41" t="e">
        <f>#REF!</f>
        <v>#REF!</v>
      </c>
      <c r="E1" s="38"/>
      <c r="F1" s="38"/>
    </row>
    <row r="2" spans="1:6" ht="15">
      <c r="A2" s="72" t="s">
        <v>61</v>
      </c>
      <c r="B2" s="72"/>
      <c r="C2" s="72"/>
      <c r="D2" s="42" t="e">
        <f>IF(#REF!="","",#REF!)</f>
        <v>#REF!</v>
      </c>
      <c r="E2" s="39"/>
      <c r="F2" s="40"/>
    </row>
    <row r="3" spans="1:6" ht="15">
      <c r="A3" s="72" t="s">
        <v>55</v>
      </c>
      <c r="B3" s="72"/>
      <c r="C3" s="72"/>
      <c r="D3" s="73" t="e">
        <f>IF(#REF!="","",#REF!)</f>
        <v>#REF!</v>
      </c>
      <c r="E3" s="73"/>
      <c r="F3" s="73"/>
    </row>
    <row r="4" spans="1:6" ht="15">
      <c r="A4" s="72" t="s">
        <v>56</v>
      </c>
      <c r="B4" s="72"/>
      <c r="C4" s="72"/>
      <c r="D4" s="73" t="e">
        <f>IF(#REF!="","",#REF!)</f>
        <v>#REF!</v>
      </c>
      <c r="E4" s="73"/>
      <c r="F4" s="73"/>
    </row>
    <row r="5" spans="1:6" ht="15">
      <c r="A5" s="72" t="s">
        <v>62</v>
      </c>
      <c r="B5" s="72"/>
      <c r="C5" s="72"/>
      <c r="D5" s="73" t="e">
        <f>IF(#REF!="","",#REF!)</f>
        <v>#REF!</v>
      </c>
      <c r="E5" s="73"/>
      <c r="F5" s="73"/>
    </row>
    <row r="6" ht="15"/>
    <row r="7" spans="1:6" ht="15">
      <c r="A7" s="33" t="s">
        <v>36</v>
      </c>
      <c r="B7" s="90" t="s">
        <v>52</v>
      </c>
      <c r="C7" s="90"/>
      <c r="D7" s="90"/>
      <c r="E7" s="90"/>
      <c r="F7" s="90"/>
    </row>
    <row r="8" spans="1:6" ht="15">
      <c r="A8" s="45">
        <v>1</v>
      </c>
      <c r="B8" s="74" t="s">
        <v>78</v>
      </c>
      <c r="C8" s="74"/>
      <c r="D8" s="74"/>
      <c r="E8" s="74"/>
      <c r="F8" s="74"/>
    </row>
    <row r="9" spans="1:6" ht="15">
      <c r="A9" s="45">
        <v>0.7</v>
      </c>
      <c r="B9" s="86" t="s">
        <v>100</v>
      </c>
      <c r="C9" s="86"/>
      <c r="D9" s="86"/>
      <c r="E9" s="86"/>
      <c r="F9" s="86"/>
    </row>
    <row r="10" spans="1:6" ht="15">
      <c r="A10" s="45">
        <v>0.2</v>
      </c>
      <c r="B10" s="74" t="s">
        <v>79</v>
      </c>
      <c r="C10" s="74"/>
      <c r="D10" s="74"/>
      <c r="E10" s="74"/>
      <c r="F10" s="74"/>
    </row>
    <row r="11" spans="1:6" ht="15">
      <c r="A11" s="17"/>
      <c r="B11" s="17"/>
      <c r="C11" s="18"/>
      <c r="D11" s="18"/>
      <c r="E11" s="13"/>
      <c r="F11" s="14"/>
    </row>
    <row r="12" spans="1:6" ht="15">
      <c r="A12" s="75" t="s">
        <v>31</v>
      </c>
      <c r="B12" s="76"/>
      <c r="C12" s="76"/>
      <c r="D12" s="77"/>
      <c r="E12" s="29" t="s">
        <v>35</v>
      </c>
      <c r="F12" s="32" t="s">
        <v>53</v>
      </c>
    </row>
    <row r="13" spans="1:6" ht="242.25">
      <c r="A13" s="78">
        <f>PonderacionUGR!B2</f>
        <v>20</v>
      </c>
      <c r="B13" s="79"/>
      <c r="C13" s="30" t="s">
        <v>0</v>
      </c>
      <c r="D13" s="31" t="s">
        <v>9</v>
      </c>
      <c r="E13" s="43">
        <v>8</v>
      </c>
      <c r="F13" s="25" t="s">
        <v>81</v>
      </c>
    </row>
    <row r="14" spans="1:6" ht="38.25">
      <c r="A14" s="80"/>
      <c r="B14" s="81"/>
      <c r="C14" s="30" t="s">
        <v>1</v>
      </c>
      <c r="D14" s="31" t="s">
        <v>10</v>
      </c>
      <c r="E14" s="43">
        <v>3</v>
      </c>
      <c r="F14" s="56" t="s">
        <v>82</v>
      </c>
    </row>
    <row r="15" spans="1:6" ht="51">
      <c r="A15" s="80"/>
      <c r="B15" s="81"/>
      <c r="C15" s="30" t="s">
        <v>2</v>
      </c>
      <c r="D15" s="31" t="s">
        <v>11</v>
      </c>
      <c r="E15" s="43">
        <v>5</v>
      </c>
      <c r="F15" s="25" t="s">
        <v>83</v>
      </c>
    </row>
    <row r="16" spans="1:6" ht="76.5">
      <c r="A16" s="80"/>
      <c r="B16" s="81"/>
      <c r="C16" s="30" t="s">
        <v>3</v>
      </c>
      <c r="D16" s="31" t="s">
        <v>12</v>
      </c>
      <c r="E16" s="43">
        <v>2</v>
      </c>
      <c r="F16" s="25" t="s">
        <v>84</v>
      </c>
    </row>
    <row r="17" spans="1:6" ht="114.75">
      <c r="A17" s="82"/>
      <c r="B17" s="83"/>
      <c r="C17" s="30" t="s">
        <v>4</v>
      </c>
      <c r="D17" s="31" t="s">
        <v>13</v>
      </c>
      <c r="E17" s="43">
        <v>2</v>
      </c>
      <c r="F17" s="25" t="s">
        <v>85</v>
      </c>
    </row>
    <row r="18" spans="1:6" ht="15">
      <c r="A18" s="12"/>
      <c r="B18" s="12"/>
      <c r="C18" s="8"/>
      <c r="D18" s="10"/>
      <c r="E18" s="15"/>
      <c r="F18" s="16"/>
    </row>
    <row r="19" spans="1:6" ht="15">
      <c r="A19" s="91" t="s">
        <v>32</v>
      </c>
      <c r="B19" s="92"/>
      <c r="C19" s="92"/>
      <c r="D19" s="93"/>
      <c r="E19" s="6" t="s">
        <v>35</v>
      </c>
      <c r="F19" s="7" t="s">
        <v>53</v>
      </c>
    </row>
    <row r="20" spans="1:6" ht="76.5">
      <c r="A20" s="21"/>
      <c r="B20" s="22"/>
      <c r="C20" s="9" t="s">
        <v>0</v>
      </c>
      <c r="D20" s="11" t="s">
        <v>14</v>
      </c>
      <c r="E20" s="44">
        <v>10</v>
      </c>
      <c r="F20" s="25" t="s">
        <v>86</v>
      </c>
    </row>
    <row r="21" spans="1:6" ht="102">
      <c r="A21" s="19"/>
      <c r="B21" s="20"/>
      <c r="C21" s="9" t="s">
        <v>1</v>
      </c>
      <c r="D21" s="11" t="s">
        <v>15</v>
      </c>
      <c r="E21" s="44">
        <v>3</v>
      </c>
      <c r="F21" s="25" t="s">
        <v>87</v>
      </c>
    </row>
    <row r="22" spans="1:6" ht="127.5">
      <c r="A22" s="84">
        <f>PonderacionUGR!C2</f>
        <v>20</v>
      </c>
      <c r="B22" s="98">
        <v>5</v>
      </c>
      <c r="C22" s="9" t="s">
        <v>2</v>
      </c>
      <c r="D22" s="11" t="s">
        <v>16</v>
      </c>
      <c r="E22" s="44">
        <v>2</v>
      </c>
      <c r="F22" s="25" t="s">
        <v>88</v>
      </c>
    </row>
    <row r="23" spans="1:6" ht="102">
      <c r="A23" s="84"/>
      <c r="B23" s="99"/>
      <c r="C23" s="9" t="s">
        <v>3</v>
      </c>
      <c r="D23" s="11" t="s">
        <v>17</v>
      </c>
      <c r="E23" s="44">
        <v>2</v>
      </c>
      <c r="F23" s="25" t="s">
        <v>89</v>
      </c>
    </row>
    <row r="24" spans="1:6" ht="216.75">
      <c r="A24" s="85"/>
      <c r="B24" s="100"/>
      <c r="C24" s="9" t="s">
        <v>4</v>
      </c>
      <c r="D24" s="11" t="s">
        <v>18</v>
      </c>
      <c r="E24" s="44">
        <v>3</v>
      </c>
      <c r="F24" s="25" t="s">
        <v>90</v>
      </c>
    </row>
    <row r="25" spans="1:6" ht="15">
      <c r="A25" s="12"/>
      <c r="B25" s="12"/>
      <c r="C25" s="8"/>
      <c r="D25" s="10"/>
      <c r="E25" s="15"/>
      <c r="F25" s="16"/>
    </row>
    <row r="26" spans="1:6" ht="15">
      <c r="A26" s="94" t="s">
        <v>33</v>
      </c>
      <c r="B26" s="95"/>
      <c r="C26" s="95"/>
      <c r="D26" s="96"/>
      <c r="E26" s="29" t="s">
        <v>35</v>
      </c>
      <c r="F26" s="32" t="s">
        <v>53</v>
      </c>
    </row>
    <row r="27" spans="1:6" ht="409.5">
      <c r="A27" s="78">
        <f>PonderacionUGR!D2</f>
        <v>30</v>
      </c>
      <c r="B27" s="79"/>
      <c r="C27" s="34" t="s">
        <v>0</v>
      </c>
      <c r="D27" s="31" t="s">
        <v>19</v>
      </c>
      <c r="E27" s="44">
        <v>12</v>
      </c>
      <c r="F27" s="25" t="s">
        <v>103</v>
      </c>
    </row>
    <row r="28" spans="1:6" ht="395.25">
      <c r="A28" s="80"/>
      <c r="B28" s="81"/>
      <c r="C28" s="30" t="s">
        <v>1</v>
      </c>
      <c r="D28" s="31" t="s">
        <v>38</v>
      </c>
      <c r="E28" s="44">
        <v>4</v>
      </c>
      <c r="F28" s="65" t="s">
        <v>91</v>
      </c>
    </row>
    <row r="29" spans="1:6" ht="140.25">
      <c r="A29" s="80"/>
      <c r="B29" s="81"/>
      <c r="C29" s="30" t="s">
        <v>2</v>
      </c>
      <c r="D29" s="31" t="s">
        <v>20</v>
      </c>
      <c r="E29" s="44">
        <v>5</v>
      </c>
      <c r="F29" s="65" t="s">
        <v>92</v>
      </c>
    </row>
    <row r="30" spans="1:6" ht="216.75">
      <c r="A30" s="80"/>
      <c r="B30" s="81"/>
      <c r="C30" s="30" t="s">
        <v>3</v>
      </c>
      <c r="D30" s="31" t="s">
        <v>21</v>
      </c>
      <c r="E30" s="44">
        <v>3</v>
      </c>
      <c r="F30" s="57" t="s">
        <v>93</v>
      </c>
    </row>
    <row r="31" spans="1:6" ht="127.5">
      <c r="A31" s="80"/>
      <c r="B31" s="81"/>
      <c r="C31" s="30" t="s">
        <v>4</v>
      </c>
      <c r="D31" s="31" t="s">
        <v>22</v>
      </c>
      <c r="E31" s="44">
        <v>3</v>
      </c>
      <c r="F31" s="58" t="s">
        <v>94</v>
      </c>
    </row>
    <row r="32" spans="1:6" ht="89.25">
      <c r="A32" s="80"/>
      <c r="B32" s="81"/>
      <c r="C32" s="30" t="s">
        <v>5</v>
      </c>
      <c r="D32" s="31" t="s">
        <v>23</v>
      </c>
      <c r="E32" s="44">
        <v>2</v>
      </c>
      <c r="F32" s="59" t="s">
        <v>95</v>
      </c>
    </row>
    <row r="33" spans="1:6" ht="15">
      <c r="A33" s="80"/>
      <c r="B33" s="81"/>
      <c r="C33" s="30" t="s">
        <v>6</v>
      </c>
      <c r="D33" s="31" t="s">
        <v>24</v>
      </c>
      <c r="E33" s="44">
        <v>0</v>
      </c>
      <c r="F33" s="25" t="s">
        <v>80</v>
      </c>
    </row>
    <row r="34" spans="1:6" ht="25.5">
      <c r="A34" s="80"/>
      <c r="B34" s="81"/>
      <c r="C34" s="30" t="s">
        <v>7</v>
      </c>
      <c r="D34" s="31" t="s">
        <v>25</v>
      </c>
      <c r="E34" s="44">
        <v>0</v>
      </c>
      <c r="F34" s="25" t="s">
        <v>80</v>
      </c>
    </row>
    <row r="35" spans="1:6" ht="114.75">
      <c r="A35" s="82"/>
      <c r="B35" s="83"/>
      <c r="C35" s="30" t="s">
        <v>8</v>
      </c>
      <c r="D35" s="31" t="s">
        <v>26</v>
      </c>
      <c r="E35" s="44">
        <v>1</v>
      </c>
      <c r="F35" s="60" t="s">
        <v>96</v>
      </c>
    </row>
    <row r="36" spans="1:6" ht="15">
      <c r="A36" s="12"/>
      <c r="B36" s="12"/>
      <c r="C36" s="8"/>
      <c r="D36" s="10"/>
      <c r="E36" s="15"/>
      <c r="F36" s="16"/>
    </row>
    <row r="37" spans="1:6" ht="15">
      <c r="A37" s="91" t="s">
        <v>54</v>
      </c>
      <c r="B37" s="92"/>
      <c r="C37" s="92"/>
      <c r="D37" s="93"/>
      <c r="E37" s="6" t="s">
        <v>35</v>
      </c>
      <c r="F37" s="7" t="s">
        <v>53</v>
      </c>
    </row>
    <row r="38" spans="1:6" ht="76.5">
      <c r="A38" s="68">
        <f>PonderacionUGR!E2</f>
        <v>20</v>
      </c>
      <c r="B38" s="69"/>
      <c r="C38" s="9" t="s">
        <v>0</v>
      </c>
      <c r="D38" s="11" t="s">
        <v>27</v>
      </c>
      <c r="E38" s="44">
        <v>16</v>
      </c>
      <c r="F38" s="64" t="s">
        <v>101</v>
      </c>
    </row>
    <row r="39" spans="1:6" ht="216.75">
      <c r="A39" s="70"/>
      <c r="B39" s="71"/>
      <c r="C39" s="9" t="s">
        <v>1</v>
      </c>
      <c r="D39" s="11" t="s">
        <v>37</v>
      </c>
      <c r="E39" s="44">
        <v>4</v>
      </c>
      <c r="F39" s="65" t="s">
        <v>102</v>
      </c>
    </row>
    <row r="40" spans="1:6" ht="15">
      <c r="A40" s="12"/>
      <c r="B40" s="12"/>
      <c r="C40" s="8"/>
      <c r="D40" s="10"/>
      <c r="E40" s="15"/>
      <c r="F40" s="16"/>
    </row>
    <row r="41" spans="1:6" ht="15">
      <c r="A41" s="94" t="s">
        <v>34</v>
      </c>
      <c r="B41" s="95"/>
      <c r="C41" s="95"/>
      <c r="D41" s="96"/>
      <c r="E41" s="29" t="s">
        <v>35</v>
      </c>
      <c r="F41" s="32" t="s">
        <v>53</v>
      </c>
    </row>
    <row r="42" spans="1:6" ht="114.75">
      <c r="A42" s="78">
        <f>PonderacionUGR!F2</f>
        <v>5</v>
      </c>
      <c r="B42" s="79"/>
      <c r="C42" s="30" t="s">
        <v>0</v>
      </c>
      <c r="D42" s="31" t="s">
        <v>28</v>
      </c>
      <c r="E42" s="44">
        <v>1</v>
      </c>
      <c r="F42" s="61" t="s">
        <v>97</v>
      </c>
    </row>
    <row r="43" spans="1:6" ht="51">
      <c r="A43" s="80"/>
      <c r="B43" s="81"/>
      <c r="C43" s="30" t="s">
        <v>1</v>
      </c>
      <c r="D43" s="31" t="s">
        <v>29</v>
      </c>
      <c r="E43" s="44">
        <v>2</v>
      </c>
      <c r="F43" s="62" t="s">
        <v>98</v>
      </c>
    </row>
    <row r="44" spans="1:6" ht="140.25">
      <c r="A44" s="82"/>
      <c r="B44" s="83"/>
      <c r="C44" s="30" t="s">
        <v>2</v>
      </c>
      <c r="D44" s="31" t="s">
        <v>30</v>
      </c>
      <c r="E44" s="44">
        <v>2</v>
      </c>
      <c r="F44" s="63" t="s">
        <v>99</v>
      </c>
    </row>
    <row r="46" spans="1:6" ht="15">
      <c r="A46" s="33" t="s">
        <v>74</v>
      </c>
      <c r="B46" s="90" t="s">
        <v>73</v>
      </c>
      <c r="C46" s="90"/>
      <c r="D46" s="90"/>
      <c r="E46" s="90"/>
      <c r="F46" s="90"/>
    </row>
    <row r="47" spans="1:6" ht="48.75" customHeight="1">
      <c r="A47" s="55">
        <v>1.15</v>
      </c>
      <c r="B47" s="87" t="s">
        <v>77</v>
      </c>
      <c r="C47" s="88"/>
      <c r="D47" s="88"/>
      <c r="E47" s="88"/>
      <c r="F47" s="89"/>
    </row>
    <row r="48" spans="1:6" ht="59.25" customHeight="1">
      <c r="A48" s="55">
        <v>1.2</v>
      </c>
      <c r="B48" s="87" t="s">
        <v>75</v>
      </c>
      <c r="C48" s="88"/>
      <c r="D48" s="88"/>
      <c r="E48" s="88"/>
      <c r="F48" s="89"/>
    </row>
    <row r="49" spans="1:6" ht="48.75" customHeight="1">
      <c r="A49" s="55">
        <v>1.2</v>
      </c>
      <c r="B49" s="87" t="s">
        <v>76</v>
      </c>
      <c r="C49" s="88"/>
      <c r="D49" s="88"/>
      <c r="E49" s="88"/>
      <c r="F49" s="89"/>
    </row>
  </sheetData>
  <sheetProtection password="EB44" sheet="1" selectLockedCells="1"/>
  <mergeCells count="27">
    <mergeCell ref="A1:C1"/>
    <mergeCell ref="B22:B24"/>
    <mergeCell ref="A27:B35"/>
    <mergeCell ref="A3:C3"/>
    <mergeCell ref="A2:C2"/>
    <mergeCell ref="A19:D19"/>
    <mergeCell ref="A26:D26"/>
    <mergeCell ref="D3:F3"/>
    <mergeCell ref="B47:F47"/>
    <mergeCell ref="B48:F48"/>
    <mergeCell ref="B49:F49"/>
    <mergeCell ref="D4:F4"/>
    <mergeCell ref="B46:F46"/>
    <mergeCell ref="A4:C4"/>
    <mergeCell ref="B7:F7"/>
    <mergeCell ref="A42:B44"/>
    <mergeCell ref="A37:D37"/>
    <mergeCell ref="A41:D41"/>
    <mergeCell ref="A38:B39"/>
    <mergeCell ref="A5:C5"/>
    <mergeCell ref="D5:F5"/>
    <mergeCell ref="B8:F8"/>
    <mergeCell ref="B10:F10"/>
    <mergeCell ref="A12:D12"/>
    <mergeCell ref="A13:B17"/>
    <mergeCell ref="A22:A24"/>
    <mergeCell ref="B9:F9"/>
  </mergeCells>
  <dataValidations count="1">
    <dataValidation type="decimal" allowBlank="1" showInputMessage="1" showErrorMessage="1" errorTitle="Error" error="El valor debe ser un número decimal o entero entre 0 y 100" sqref="E20:E24 E42:E44 E38:E39 E27:E35">
      <formula1>0</formula1>
      <formula2>100</formula2>
    </dataValidation>
  </dataValidations>
  <printOptions/>
  <pageMargins left="0.3937007874015748" right="0.3937007874015748" top="1.220472440944882" bottom="0.5905511811023623" header="0.31496062992125984" footer="0.31496062992125984"/>
  <pageSetup fitToHeight="2" horizontalDpi="200" verticalDpi="200" orientation="portrait" paperSize="9" scale="86" r:id="rId5"/>
  <headerFooter>
    <oddHeader>&amp;L&amp;G&amp;R&amp;"-,Negrita"&amp;14CONCRECIÓN DEL BAREMO</oddHeader>
    <oddFooter>&amp;C&amp;D, &amp;T&amp;R&amp;P/&amp;N</oddFooter>
  </headerFooter>
  <ignoredErrors>
    <ignoredError sqref="E5:F5 E1:F1 E2:F2 E3:F3 E4:F4" unlockedFormula="1"/>
    <ignoredError sqref="A14:D21 B13:D13 A25:D26 C22:D22 A28:D37 B27:D27 A39:D41 B38:D38 A43:D44 B42:D42 A23:A24 C23:D24" numberStoredAsText="1"/>
  </ignoredErrors>
  <drawing r:id="rId3"/>
  <legacyDrawing r:id="rId2"/>
  <legacyDrawingHF r:id="rId4"/>
</worksheet>
</file>

<file path=xl/worksheets/sheet3.xml><?xml version="1.0" encoding="utf-8"?>
<worksheet xmlns="http://schemas.openxmlformats.org/spreadsheetml/2006/main" xmlns:r="http://schemas.openxmlformats.org/officeDocument/2006/relationships">
  <dimension ref="A1:E13"/>
  <sheetViews>
    <sheetView showGridLines="0" showRowColHeaders="0" zoomScalePageLayoutView="0" workbookViewId="0" topLeftCell="A1">
      <selection activeCell="C4" sqref="C4:D4"/>
    </sheetView>
  </sheetViews>
  <sheetFormatPr defaultColWidth="11.421875" defaultRowHeight="15"/>
  <cols>
    <col min="1" max="1" width="4.00390625" style="0" customWidth="1"/>
    <col min="2" max="2" width="46.421875" style="0" customWidth="1"/>
    <col min="3" max="4" width="19.7109375" style="0" customWidth="1"/>
    <col min="5" max="5" width="15.7109375" style="0" bestFit="1" customWidth="1"/>
  </cols>
  <sheetData>
    <row r="1" spans="1:5" ht="15">
      <c r="A1" s="101" t="s">
        <v>63</v>
      </c>
      <c r="B1" s="101"/>
      <c r="C1" s="101"/>
      <c r="D1" s="101"/>
      <c r="E1" s="1"/>
    </row>
    <row r="2" spans="1:5" ht="185.25" customHeight="1">
      <c r="A2" s="102" t="s">
        <v>69</v>
      </c>
      <c r="B2" s="102"/>
      <c r="C2" s="102"/>
      <c r="D2" s="102"/>
      <c r="E2" s="1"/>
    </row>
    <row r="4" spans="2:4" ht="15">
      <c r="B4" s="37" t="s">
        <v>70</v>
      </c>
      <c r="C4" s="103"/>
      <c r="D4" s="104"/>
    </row>
    <row r="5" spans="2:5" ht="15">
      <c r="B5" s="37" t="s">
        <v>60</v>
      </c>
      <c r="C5" s="54"/>
      <c r="D5" s="53"/>
      <c r="E5" s="3"/>
    </row>
    <row r="6" spans="2:3" ht="15">
      <c r="B6" s="52" t="s">
        <v>64</v>
      </c>
      <c r="C6" s="24">
        <f>IF(MAX($C$9:$C$82)&gt;$C$5,$C$5/MAX(C$9:$C$82),1)</f>
        <v>1</v>
      </c>
    </row>
    <row r="8" spans="3:4" ht="15">
      <c r="C8" s="36" t="s">
        <v>59</v>
      </c>
      <c r="D8" s="36" t="s">
        <v>58</v>
      </c>
    </row>
    <row r="9" spans="1:4" ht="15">
      <c r="A9" s="28">
        <v>1</v>
      </c>
      <c r="B9" s="35" t="e">
        <f>IF(#REF!&lt;&gt;"",#REF!,"")</f>
        <v>#REF!</v>
      </c>
      <c r="C9" s="26"/>
      <c r="D9" s="23">
        <f>IF(MAX(C$9:C$82)&gt;C$5,C$5*C9/MAX(C$9:C$82),C9)</f>
        <v>0</v>
      </c>
    </row>
    <row r="10" spans="1:4" ht="15">
      <c r="A10" s="28">
        <v>2</v>
      </c>
      <c r="B10" s="35" t="e">
        <f>IF(#REF!&lt;&gt;"",#REF!,"")</f>
        <v>#REF!</v>
      </c>
      <c r="C10" s="26"/>
      <c r="D10" s="23">
        <f>IF(MAX(C$9:C$82)&gt;C$5,C$5*C10/MAX(C$9:C$82),C10)</f>
        <v>0</v>
      </c>
    </row>
    <row r="11" spans="1:4" ht="15">
      <c r="A11" s="28">
        <v>3</v>
      </c>
      <c r="B11" s="35" t="e">
        <f>IF(#REF!&lt;&gt;"",#REF!,"")</f>
        <v>#REF!</v>
      </c>
      <c r="C11" s="26"/>
      <c r="D11" s="23">
        <f>IF(MAX(C$9:C$82)&gt;C$5,C$5*C11/MAX(C$9:C$82),C11)</f>
        <v>0</v>
      </c>
    </row>
    <row r="12" spans="1:4" ht="15">
      <c r="A12" s="28">
        <v>4</v>
      </c>
      <c r="B12" s="35" t="e">
        <f>IF(#REF!&lt;&gt;"",#REF!,"")</f>
        <v>#REF!</v>
      </c>
      <c r="C12" s="26"/>
      <c r="D12" s="23">
        <f>IF(MAX(C$9:C$82)&gt;C$5,C$5*C12/MAX(C$9:C$82),C12)</f>
        <v>0</v>
      </c>
    </row>
    <row r="13" spans="1:4" ht="15">
      <c r="A13" s="28">
        <v>5</v>
      </c>
      <c r="B13" s="35" t="e">
        <f>IF(#REF!&lt;&gt;"",#REF!,"")</f>
        <v>#REF!</v>
      </c>
      <c r="C13" s="26"/>
      <c r="D13" s="23">
        <f>IF(MAX(C$9:C$82)&gt;C$5,C$5*C13/MAX(C$9:C$82),C13)</f>
        <v>0</v>
      </c>
    </row>
  </sheetData>
  <sheetProtection password="EB44" sheet="1" objects="1" scenarios="1" selectLockedCells="1"/>
  <mergeCells count="3">
    <mergeCell ref="A1:D1"/>
    <mergeCell ref="A2:D2"/>
    <mergeCell ref="C4:D4"/>
  </mergeCells>
  <dataValidations count="1">
    <dataValidation type="decimal" allowBlank="1" showInputMessage="1" showErrorMessage="1" errorTitle="Error" error="Introduzca un valor positivo decimal o entero válido" sqref="C9:C13">
      <formula1>0</formula1>
      <formula2>500</formula2>
    </dataValidation>
  </dataValidations>
  <printOptions horizontalCentered="1"/>
  <pageMargins left="0.3937007874015748" right="0.3937007874015748" top="1.3779527559055118" bottom="0.5905511811023623" header="0.31496062992125984" footer="0.31496062992125984"/>
  <pageSetup horizontalDpi="1200" verticalDpi="1200" orientation="portrait" paperSize="9" r:id="rId2"/>
  <headerFooter>
    <oddHeader>&amp;L&amp;G</oddHeader>
    <oddFooter>&amp;L&amp;A&amp;C&amp;D, &amp;T&amp;R&amp;P/&amp;N</oddFooter>
  </headerFooter>
  <legacyDrawingHF r:id="rId1"/>
</worksheet>
</file>

<file path=xl/worksheets/sheet4.xml><?xml version="1.0" encoding="utf-8"?>
<worksheet xmlns="http://schemas.openxmlformats.org/spreadsheetml/2006/main" xmlns:r="http://schemas.openxmlformats.org/officeDocument/2006/relationships">
  <dimension ref="A1:E13"/>
  <sheetViews>
    <sheetView showGridLines="0" showRowColHeaders="0" zoomScalePageLayoutView="0" workbookViewId="0" topLeftCell="A1">
      <selection activeCell="C4" sqref="C4:D4"/>
    </sheetView>
  </sheetViews>
  <sheetFormatPr defaultColWidth="11.421875" defaultRowHeight="15"/>
  <cols>
    <col min="1" max="1" width="4.00390625" style="0" customWidth="1"/>
    <col min="2" max="2" width="46.421875" style="0" customWidth="1"/>
    <col min="3" max="4" width="19.7109375" style="0" customWidth="1"/>
    <col min="5" max="5" width="15.7109375" style="0" bestFit="1" customWidth="1"/>
  </cols>
  <sheetData>
    <row r="1" spans="1:5" ht="15">
      <c r="A1" s="101" t="s">
        <v>63</v>
      </c>
      <c r="B1" s="101"/>
      <c r="C1" s="101"/>
      <c r="D1" s="101"/>
      <c r="E1" s="1"/>
    </row>
    <row r="2" spans="1:5" ht="185.25" customHeight="1">
      <c r="A2" s="102" t="s">
        <v>68</v>
      </c>
      <c r="B2" s="102"/>
      <c r="C2" s="102"/>
      <c r="D2" s="102"/>
      <c r="E2" s="1"/>
    </row>
    <row r="4" spans="2:4" ht="15">
      <c r="B4" s="37" t="s">
        <v>71</v>
      </c>
      <c r="C4" s="103"/>
      <c r="D4" s="104"/>
    </row>
    <row r="5" spans="2:5" ht="15">
      <c r="B5" s="37" t="s">
        <v>60</v>
      </c>
      <c r="C5" s="54"/>
      <c r="D5" s="53"/>
      <c r="E5" s="3"/>
    </row>
    <row r="6" spans="2:3" ht="15">
      <c r="B6" s="52" t="s">
        <v>65</v>
      </c>
      <c r="C6" s="24">
        <f>IF(MAX($C$9:$C$82)&gt;$C$5,$C$5/MAX(C$9:$C$82),1)</f>
        <v>1</v>
      </c>
    </row>
    <row r="8" spans="3:4" ht="15">
      <c r="C8" s="36" t="s">
        <v>59</v>
      </c>
      <c r="D8" s="36" t="s">
        <v>58</v>
      </c>
    </row>
    <row r="9" spans="1:4" ht="15">
      <c r="A9" s="28">
        <v>1</v>
      </c>
      <c r="B9" s="35" t="e">
        <f>IF(#REF!&lt;&gt;"",#REF!,"")</f>
        <v>#REF!</v>
      </c>
      <c r="C9" s="26"/>
      <c r="D9" s="23">
        <f>IF(MAX(C$9:C$82)&gt;C$5,C$5*C9/MAX(C$9:C$82),C9)</f>
        <v>0</v>
      </c>
    </row>
    <row r="10" spans="1:4" ht="15">
      <c r="A10" s="28">
        <v>2</v>
      </c>
      <c r="B10" s="35" t="e">
        <f>IF(#REF!&lt;&gt;"",#REF!,"")</f>
        <v>#REF!</v>
      </c>
      <c r="C10" s="26"/>
      <c r="D10" s="23">
        <f>IF(MAX(C$9:C$82)&gt;C$5,C$5*C10/MAX(C$9:C$82),C10)</f>
        <v>0</v>
      </c>
    </row>
    <row r="11" spans="1:4" ht="15">
      <c r="A11" s="28">
        <v>3</v>
      </c>
      <c r="B11" s="35" t="e">
        <f>IF(#REF!&lt;&gt;"",#REF!,"")</f>
        <v>#REF!</v>
      </c>
      <c r="C11" s="26"/>
      <c r="D11" s="23">
        <f>IF(MAX(C$9:C$82)&gt;C$5,C$5*C11/MAX(C$9:C$82),C11)</f>
        <v>0</v>
      </c>
    </row>
    <row r="12" spans="1:4" ht="15">
      <c r="A12" s="28">
        <v>4</v>
      </c>
      <c r="B12" s="35" t="e">
        <f>IF(#REF!&lt;&gt;"",#REF!,"")</f>
        <v>#REF!</v>
      </c>
      <c r="C12" s="26"/>
      <c r="D12" s="23">
        <f>IF(MAX(C$9:C$82)&gt;C$5,C$5*C12/MAX(C$9:C$82),C12)</f>
        <v>0</v>
      </c>
    </row>
    <row r="13" spans="1:4" ht="15">
      <c r="A13" s="28">
        <v>5</v>
      </c>
      <c r="B13" s="35" t="e">
        <f>IF(#REF!&lt;&gt;"",#REF!,"")</f>
        <v>#REF!</v>
      </c>
      <c r="C13" s="26"/>
      <c r="D13" s="23">
        <f>IF(MAX(C$9:C$82)&gt;C$5,C$5*C13/MAX(C$9:C$82),C13)</f>
        <v>0</v>
      </c>
    </row>
  </sheetData>
  <sheetProtection password="EB44" sheet="1" objects="1" scenarios="1" selectLockedCells="1"/>
  <mergeCells count="3">
    <mergeCell ref="A1:D1"/>
    <mergeCell ref="A2:D2"/>
    <mergeCell ref="C4:D4"/>
  </mergeCells>
  <dataValidations count="1">
    <dataValidation type="decimal" allowBlank="1" showInputMessage="1" showErrorMessage="1" errorTitle="Error" error="Introduzca un valor positivo decimal o entero válido" sqref="C9:C13">
      <formula1>0</formula1>
      <formula2>500</formula2>
    </dataValidation>
  </dataValidations>
  <printOptions horizontalCentered="1"/>
  <pageMargins left="0.3937007874015748" right="0.3937007874015748" top="1.3779527559055118" bottom="0.5905511811023623" header="0.31496062992125984" footer="0.31496062992125984"/>
  <pageSetup horizontalDpi="1200" verticalDpi="1200" orientation="portrait" paperSize="9" r:id="rId2"/>
  <headerFooter>
    <oddHeader>&amp;L&amp;G</oddHeader>
    <oddFooter>&amp;L&amp;A&amp;C&amp;D, &amp;T&amp;R&amp;P/&amp;N</oddFooter>
  </headerFooter>
  <legacyDrawingHF r:id="rId1"/>
</worksheet>
</file>

<file path=xl/worksheets/sheet5.xml><?xml version="1.0" encoding="utf-8"?>
<worksheet xmlns="http://schemas.openxmlformats.org/spreadsheetml/2006/main" xmlns:r="http://schemas.openxmlformats.org/officeDocument/2006/relationships">
  <dimension ref="A1:E13"/>
  <sheetViews>
    <sheetView showGridLines="0" showRowColHeaders="0" zoomScalePageLayoutView="0" workbookViewId="0" topLeftCell="A1">
      <selection activeCell="C4" sqref="C4:D4"/>
    </sheetView>
  </sheetViews>
  <sheetFormatPr defaultColWidth="11.421875" defaultRowHeight="15"/>
  <cols>
    <col min="1" max="1" width="4.00390625" style="0" customWidth="1"/>
    <col min="2" max="2" width="46.421875" style="0" customWidth="1"/>
    <col min="3" max="4" width="19.7109375" style="0" customWidth="1"/>
    <col min="5" max="5" width="15.7109375" style="0" bestFit="1" customWidth="1"/>
  </cols>
  <sheetData>
    <row r="1" spans="1:5" ht="15">
      <c r="A1" s="101" t="s">
        <v>63</v>
      </c>
      <c r="B1" s="101"/>
      <c r="C1" s="101"/>
      <c r="D1" s="101"/>
      <c r="E1" s="1"/>
    </row>
    <row r="2" spans="1:5" ht="185.25" customHeight="1">
      <c r="A2" s="102" t="s">
        <v>67</v>
      </c>
      <c r="B2" s="102"/>
      <c r="C2" s="102"/>
      <c r="D2" s="102"/>
      <c r="E2" s="1"/>
    </row>
    <row r="4" spans="2:4" ht="15">
      <c r="B4" s="37" t="s">
        <v>72</v>
      </c>
      <c r="C4" s="103"/>
      <c r="D4" s="104"/>
    </row>
    <row r="5" spans="2:5" ht="15">
      <c r="B5" s="37" t="s">
        <v>60</v>
      </c>
      <c r="C5" s="54"/>
      <c r="D5" s="53"/>
      <c r="E5" s="3"/>
    </row>
    <row r="6" spans="2:3" ht="15">
      <c r="B6" s="52" t="s">
        <v>66</v>
      </c>
      <c r="C6" s="24">
        <f>IF(MAX($C$9:$C$82)&gt;$C$5,$C$5/MAX(C$9:$C$82),1)</f>
        <v>1</v>
      </c>
    </row>
    <row r="8" spans="3:4" ht="15">
      <c r="C8" s="36" t="s">
        <v>59</v>
      </c>
      <c r="D8" s="36" t="s">
        <v>58</v>
      </c>
    </row>
    <row r="9" spans="1:4" ht="15">
      <c r="A9" s="28">
        <v>1</v>
      </c>
      <c r="B9" s="35" t="e">
        <f>IF(#REF!&lt;&gt;"",#REF!,"")</f>
        <v>#REF!</v>
      </c>
      <c r="C9" s="26"/>
      <c r="D9" s="23">
        <f>IF(MAX(C$9:C$82)&gt;C$5,C$5*C9/MAX(C$9:C$82),C9)</f>
        <v>0</v>
      </c>
    </row>
    <row r="10" spans="1:4" ht="15">
      <c r="A10" s="28">
        <v>2</v>
      </c>
      <c r="B10" s="35" t="e">
        <f>IF(#REF!&lt;&gt;"",#REF!,"")</f>
        <v>#REF!</v>
      </c>
      <c r="C10" s="26"/>
      <c r="D10" s="23">
        <f>IF(MAX(C$9:C$82)&gt;C$5,C$5*C10/MAX(C$9:C$82),C10)</f>
        <v>0</v>
      </c>
    </row>
    <row r="11" spans="1:4" ht="15">
      <c r="A11" s="28">
        <v>3</v>
      </c>
      <c r="B11" s="35" t="e">
        <f>IF(#REF!&lt;&gt;"",#REF!,"")</f>
        <v>#REF!</v>
      </c>
      <c r="C11" s="26"/>
      <c r="D11" s="23">
        <f>IF(MAX(C$9:C$82)&gt;C$5,C$5*C11/MAX(C$9:C$82),C11)</f>
        <v>0</v>
      </c>
    </row>
    <row r="12" spans="1:4" ht="15">
      <c r="A12" s="28">
        <v>4</v>
      </c>
      <c r="B12" s="35" t="e">
        <f>IF(#REF!&lt;&gt;"",#REF!,"")</f>
        <v>#REF!</v>
      </c>
      <c r="C12" s="26"/>
      <c r="D12" s="23">
        <f>IF(MAX(C$9:C$82)&gt;C$5,C$5*C12/MAX(C$9:C$82),C12)</f>
        <v>0</v>
      </c>
    </row>
    <row r="13" spans="1:4" ht="15">
      <c r="A13" s="28">
        <v>5</v>
      </c>
      <c r="B13" s="35" t="e">
        <f>IF(#REF!&lt;&gt;"",#REF!,"")</f>
        <v>#REF!</v>
      </c>
      <c r="C13" s="26"/>
      <c r="D13" s="23">
        <f>IF(MAX(C$9:C$82)&gt;C$5,C$5*C13/MAX(C$9:C$82),C13)</f>
        <v>0</v>
      </c>
    </row>
  </sheetData>
  <sheetProtection password="EB44" sheet="1" objects="1" scenarios="1" selectLockedCells="1"/>
  <mergeCells count="3">
    <mergeCell ref="A1:D1"/>
    <mergeCell ref="A2:D2"/>
    <mergeCell ref="C4:D4"/>
  </mergeCells>
  <dataValidations count="1">
    <dataValidation type="decimal" allowBlank="1" showInputMessage="1" showErrorMessage="1" errorTitle="Error" error="Introduzca un valor positivo decimal o entero válido" sqref="C9:C13">
      <formula1>0</formula1>
      <formula2>500</formula2>
    </dataValidation>
  </dataValidations>
  <printOptions horizontalCentered="1"/>
  <pageMargins left="0.3937007874015748" right="0.3937007874015748" top="1.3779527559055118" bottom="0.5905511811023623" header="0.31496062992125984" footer="0.31496062992125984"/>
  <pageSetup horizontalDpi="1200" verticalDpi="1200" orientation="portrait" paperSize="9" r:id="rId2"/>
  <headerFooter>
    <oddHeader>&amp;L&amp;G</oddHeader>
    <oddFooter>&amp;L&amp;A&amp;C&amp;D, &amp;T&amp;R&amp;P/&amp;N</oddFooter>
  </headerFooter>
  <legacyDrawingHF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Casillas</dc:creator>
  <cp:keywords/>
  <dc:description/>
  <cp:lastModifiedBy>Univerisidad de Granada</cp:lastModifiedBy>
  <cp:lastPrinted>2013-10-24T21:22:27Z</cp:lastPrinted>
  <dcterms:created xsi:type="dcterms:W3CDTF">2006-09-12T12:46:56Z</dcterms:created>
  <dcterms:modified xsi:type="dcterms:W3CDTF">2016-02-04T07:54:19Z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