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85" yWindow="750" windowWidth="14880" windowHeight="7815" tabRatio="952" firstSheet="1" activeTab="1"/>
  </bookViews>
  <sheets>
    <sheet name="PonderacionUGR" sheetId="1" state="hidden" r:id="rId1"/>
    <sheet name="Baremo" sheetId="2" r:id="rId2"/>
    <sheet name="Prorrateo 3" sheetId="3" state="hidden" r:id="rId3"/>
    <sheet name="Prorrateo 4" sheetId="4" state="hidden" r:id="rId4"/>
    <sheet name="Prorrateo 5" sheetId="5" state="hidden" r:id="rId5"/>
    <sheet name="Hoja1" sheetId="6" r:id="rId6"/>
  </sheets>
  <definedNames>
    <definedName name="Boton_MasFila">"Botón 15"</definedName>
    <definedName name="Boton_MenosFila">"Botón 24"</definedName>
    <definedName name="prorr1">#REF!</definedName>
    <definedName name="prorr3" localSheetId="2">'Prorrateo 3'!$C$6</definedName>
    <definedName name="prorr4" localSheetId="3">'Prorrateo 4'!$C$6</definedName>
    <definedName name="prorr5" localSheetId="4">'Prorrateo 5'!$C$6</definedName>
  </definedNames>
  <calcPr fullCalcOnLoad="1"/>
</workbook>
</file>

<file path=xl/comments2.xml><?xml version="1.0" encoding="utf-8"?>
<comments xmlns="http://schemas.openxmlformats.org/spreadsheetml/2006/main">
  <authors>
    <author>.</author>
  </authors>
  <commentList>
    <comment ref="E21" authorId="0">
      <text>
        <r>
          <rPr>
            <b/>
            <sz val="10"/>
            <rFont val="Tahoma"/>
            <family val="2"/>
          </rPr>
          <t>.:</t>
        </r>
        <r>
          <rPr>
            <sz val="10"/>
            <rFont val="Tahoma"/>
            <family val="2"/>
          </rPr>
          <t xml:space="preserve">
</t>
        </r>
      </text>
    </comment>
    <comment ref="F21" authorId="0">
      <text>
        <r>
          <rPr>
            <b/>
            <sz val="10"/>
            <rFont val="Tahoma"/>
            <family val="2"/>
          </rPr>
          <t>.:</t>
        </r>
        <r>
          <rPr>
            <sz val="10"/>
            <rFont val="Tahoma"/>
            <family val="2"/>
          </rPr>
          <t xml:space="preserve">
Atencion; queda 
confuso lo de "maximo 
0.08 puntos; ¿a quñé se refiere? Tendría sentido algo así como "máximo "3 puntos" (por ese mérito); y 1 por las mesas redondas...</t>
        </r>
      </text>
    </comment>
    <comment ref="F44" authorId="0">
      <text>
        <r>
          <rPr>
            <b/>
            <sz val="10"/>
            <rFont val="Tahoma"/>
            <family val="2"/>
          </rPr>
          <t>.:</t>
        </r>
        <r>
          <rPr>
            <sz val="10"/>
            <rFont val="Tahoma"/>
            <family val="2"/>
          </rPr>
          <t xml:space="preserve">
No tiene sentido 
que cada módulo ded
de 10 horas valga
0.01 puntos; ¿cuandots
módulos se necesitarian
para alcanzar los 1.5 p.?</t>
        </r>
      </text>
    </comment>
  </commentList>
</comments>
</file>

<file path=xl/sharedStrings.xml><?xml version="1.0" encoding="utf-8"?>
<sst xmlns="http://schemas.openxmlformats.org/spreadsheetml/2006/main" count="141" uniqueCount="104">
  <si>
    <t>BECAS DE INVESTIGACIÓN:  FPI/FPU/Proyectos excelencia/ I+D/ AECID/Fundación Carolina/ Talentia/ convocatorias europeas… (0,15 por mes). Becas Plan propio UGR y otras entidades. Becas de proyectos o contratos (0,10 por mes). ESTANCIAS DE INVESTIGACION  en otras universidades. Si la universidad ocupa en los rankings internacionales un puesto gual o superior al de la UGR:  0,15 por mes; si ocupa un puesto inferior: 0,10 por mes. [Caso de estancias &gt; 3 meses en el primer grupo de universidades, no se contabilizaría en este apartado, por ser "mérito preferente": factor multiplicativo 1,2 a todo el Bloque III-Actividad investigadora]</t>
  </si>
  <si>
    <t>Programas competitivos de la Unión Europea, de los Planes Nacionales, de las Comunidades Autónomas y de otros entes u organismos públicos o privados sometidos a evaluación externa, especialmente por la Agencia Nacional de Evaluación y Prospectiva (ANEP) u organismo similar. Director/a o Investigador/a Principal proyecto: 2 puntos. Investigador/a proyecto: 1 puntos</t>
  </si>
  <si>
    <t>Contratos de investigación con la administración pública, con instituciones o con empresas, generados al amparo del art. 83 de la LOU. Director/a o Investigador/a  Principal contrato: 1.5 puntos. Investigador/a contrato: 0.75 puntos</t>
  </si>
  <si>
    <t>máximo 1 punto (0,1 por actividad). Se asimilan a "gestión académica"  actividades institucionales o de gestión en otras organizaciónes e instituciones.</t>
  </si>
  <si>
    <t xml:space="preserve">Se aplican criterios de idoneidad, afinidad y no afinidad (ver apartado b de este Bloque I) . Máxima calificación en cada categoría por obtención de CUM LAUDE y/o Doctorado Europeo , y/o Doctorado Internacional, y/o Mención ministerial de Calidad </t>
  </si>
  <si>
    <t xml:space="preserve">Preferentes (coeficiente 1):  Diplomaturas: Educación Social, Terapia Ocupacional. Licienciaturas:  Sociología, Psicología, Antropología Social, Pedagogía. AFINES (coeficiente 0.7)= Titulaciones de los ámbitos de la CC SS y Jurídicas,  de las Humanidades y de las CC de la Salud; NO AFINES (coeficiente 0.2): Resto </t>
  </si>
  <si>
    <t xml:space="preserve">Pertenencia a grupos de investigación, minimo 1 año (0,15 puntos, total). Miembros de tribunales de tesis (0,5 p. por actividad). Miembros de tribunales de TFM/DEA  (0,3 p. por actividad).  Organización congresos, comités, jornadas (0,025 por actividad). </t>
  </si>
  <si>
    <t>Hasta 1 p. por  estudios, informes y proyectos relacionados con el Trabajo Social,  la Acción Social y/o la Intervención Social profesional, unipersonales o de equipo [ Equipo de más de tres personas: factor de corrección, 0,5. Actividades profesionales de otra naturaleza: factor de correccion como "no afin"- 0.2). Hasta 1 punto por otros méritos y colaboraciones profesionales, remuneradas o no remuneradas.</t>
  </si>
  <si>
    <t>Se valorará el expediente académico conforme solicite la  aplicación informática del Vicerrectorado de OAP. TITULACION PREFERENTE: Diplomatura en Trabajo Social. TITULACIONES AFINES: Ciencias Sociales y Jurídicas (licenciaturas en SOCIOLOGIA, ANTROPOLOGIA, PSICOLOGIA, PEDAGOGIA, CIENCIAS DEL TRABAJO, ECONOMÍA, CIENCIA POLÍTICA, DERECHO-o semejables-. Diplomaturas en EDUCACION SOCIAL,  en RELACIONES LABORALES, en ADMON. PÚBLICA). Humanidades (licenciaturas en HISTORIA, GEOGRAFÍA, FILOSOFÍA, HUMANIDADES - o semejables)</t>
  </si>
  <si>
    <t xml:space="preserve">Actividades formativas recibidas (actividades de formación permanente y reciclaje) impartidas por distintos organismos, públicos, privados y Tercer Sector (para ser puntuable,  de un mínimo de 10 horas (cada módulo de 10 horas =  0.1 punto;   hasta un máximo de 1,5 puntos) . Dirección de revista científico y/o profesional con ISSN, mínimo un año: 0,5 puntos. Miembro de Comité de Edición de revista científica con ISSN, mínimo un año: 0.20 p. Organización de encuentros, jornadas, seminarios, talleres. </t>
  </si>
  <si>
    <t>Actividades docentes de formación inicial o formación continua en departamentos, institutos de investigación o centros universitarios: 1 crédito (10 horas), máximo por este concepto: 2 p.  Mesas redondas y similares: máximo  por actividad: 0.2; máximo por este concepto: 2 p.</t>
  </si>
  <si>
    <t xml:space="preserve">Para libros y caps. de libros (en papel o electrónicos, ISBN).- AUTORIA, o COAUTORIA (dos personas)  LIBROS: ISBN español, en una de las lenguas del Estado español (máximo: 1,50 p.). ISBN de otro país, en español (máximo:  1.75 p.). ISBN  de otro país, en otro idioma (máximo: 2 p).  CAPTS. DE LIBROS o COAUTORIA (dos personas):  ISBN español, en una de las lenguas del Estado español (máximo = 0,50 / internacional= 0,65). OTRAS MENCIONES DE RESPONSABILIDAD, individual o díada (editor/a literario/a, coordinador/a, director/a compilador/a):   ISBE español, en una de las lenguas del Estado español (máximo: 1 p.). ISBN de otro país , en español (máximo:  1.25 p.). ISBN de otro país, en otro idioma (máximo: 1.50 p). [si el trabajo está  firmado por tres o más personas, a cada uno de estos tipos de mérito se le aplicará el factor de corrección 0,5]  
Para publicaciones en  revistas periódicas  (en papel o electrónicas, ISSN).- AUTORIA o COAUTORIA (dos-tres personas) de ARTÍCULO:   En español (o en una de las lenguas del Estado español),  en una revista  monolingüe  (máximo 1.50).   En español (o en una de las lenguas del Estado español) en una revista con arts. en otras lenguas extranjeras (máximo  1,75).   En una lengua extranjera, revista monolingüe, bilingüe o plurilingüe: máximo: 2 p. [Si el trabajo está firmado por tres personas: factor de corrección,  0.7; si el trabajo está firmado por cuatro o más personas: factor de corrección 0.5]. AUTORIA o COAUTORÍA de RESEÑAS (y textos asimilados):  :   En español (o en una de las lenguas del Estado español),  en una revista  monolingüe  (máximo 0, 20).   En español (o en una de las lenguas del Estado español), en una revista con arts. en otras lenguas extranjeras (máximo  0, 30).   En una lengua extranjera, revista monolingüe, bilingüe o plurilingüe: máximo: 0,40 p. [Si el trabajo está firmado por tres personas: factor de corrección,  0.7; si el trabajo está firmado por cuatro o más personas: factor de corrección 0.5].
NOTA: En este apartado se aplicarán los criterios de ANECA, recogidos en el documento "PROGRAMA DE EVALUACION DEL PROFESORADO PARA LA CONTRATACIÓN. PRINCIPIOS Y ORIENTACIONES PARA LA APLICACIÓNN DE LOS CRITERIOS DE EVALUACIÓ" (apartados 11.A:- Publicaciones científicas con proceso anónimo de revisión por pares; y 11.B.- Libros y capítulos de libros) . Para el caso de las publicaciones periódicas específicas del campo del Trabajo Social/Bienestar Social no incluidas en bases de datos internacionales, la Comisión aplicará criterios de relevancia científico- profesional, de suficiente difusión y de mantenimiento en el tiempo.  Para el caso de libros y capts.  de libros, el prestigio la las casas editoriales españolas y extranjeras  seguirá el  listado elaborado por el CSIC para las ciencias sociales y humanidades, Ranking SPI (Scholarly Publishers Indicators). En caso de publicaciones específicas de Trabajo Social en editoriales no recogidas en ese listado, se tendrán en cuenta el prestigio de autores/as que publiquen en esa editorial así como su difusión en el mundo académico y/o profesional. 
</t>
  </si>
  <si>
    <t>a</t>
  </si>
  <si>
    <t>b</t>
  </si>
  <si>
    <t>c</t>
  </si>
  <si>
    <t>d</t>
  </si>
  <si>
    <t>e</t>
  </si>
  <si>
    <t>f</t>
  </si>
  <si>
    <t>g</t>
  </si>
  <si>
    <t>h</t>
  </si>
  <si>
    <t>i</t>
  </si>
  <si>
    <t xml:space="preserve">Titulación principal. Expediente académico (estudios de 1º y 2º ciclos) </t>
  </si>
  <si>
    <t>Estudios de 3º ciclo</t>
  </si>
  <si>
    <t>Grado de Doctor</t>
  </si>
  <si>
    <t>Cursos universitarios de postgrado</t>
  </si>
  <si>
    <t>Otras titulaciones</t>
  </si>
  <si>
    <t>Docencia en titulaciones oficiales universitarias (doctorado, licenciatura y diplomatura)</t>
  </si>
  <si>
    <t>Docencia universitaria no reglada</t>
  </si>
  <si>
    <t>Docencia no universitaria</t>
  </si>
  <si>
    <t>Actividades de formación e innovación docente y material docente universitario</t>
  </si>
  <si>
    <t>Otros méritos docentes</t>
  </si>
  <si>
    <t>Publicaciones científicas: libros, capítulos de libros y publicaciones en revistas periódicas. Se otorgará una valoración superior a los artículos publicados en revistas incluidas en bases de datos de reconocimiento internacional y a los libros publicados en editoriales de prestigio</t>
  </si>
  <si>
    <t>Becas de investigación y estancias en otras universidades y centros de investigación</t>
  </si>
  <si>
    <t>Participación en proyectos de investigación obtenidos en convocatorias públicas</t>
  </si>
  <si>
    <t>Participación en contratos de investigación</t>
  </si>
  <si>
    <t>Dirección de tesis doctorales, tesinas y otros trabajos de investigación</t>
  </si>
  <si>
    <t>Patentes</t>
  </si>
  <si>
    <t>Exposiciones, estrenos y trabajos de creación artística</t>
  </si>
  <si>
    <t>Otros méritos de investigación y/o creación artística</t>
  </si>
  <si>
    <t>Experiencia profesional y categoría en el puesto de trabajo</t>
  </si>
  <si>
    <t>Premios y distinciones</t>
  </si>
  <si>
    <t>Servicios institucionales y gestión académica</t>
  </si>
  <si>
    <t>Otras actividades de carácter científico, técnico o artístico (dirección de revistas, comités editoriales, organización de eventos, etc.)</t>
  </si>
  <si>
    <t>I. Formación Académica</t>
  </si>
  <si>
    <t>II. Actividad Docente</t>
  </si>
  <si>
    <t>III. Actividad Investigadora</t>
  </si>
  <si>
    <t>V. Otros Méritos</t>
  </si>
  <si>
    <t>Máximo</t>
  </si>
  <si>
    <t>Afinidad</t>
  </si>
  <si>
    <t>Estudios, proyectos, informes y otros méritos profesionales</t>
  </si>
  <si>
    <t>Ponencias y comunicaciones presentadas en congresos y reuniones científicas. Se valorará según el carácter del congreso (internacional, nacional o local)</t>
  </si>
  <si>
    <t>Coeficiente</t>
  </si>
  <si>
    <t>http://www.ugr.es/~vic_oape/profesor/CSustitucion/baremo_sust.htm</t>
  </si>
  <si>
    <t>Ayudante</t>
  </si>
  <si>
    <t>http://www.ugr.es/~vic_oape/profesor/CAbierta/baremo.htm</t>
  </si>
  <si>
    <t>Profesor Ayudante Doctor</t>
  </si>
  <si>
    <t>Profesor Asociado</t>
  </si>
  <si>
    <t>Ponderación</t>
  </si>
  <si>
    <t>Formación Académica</t>
  </si>
  <si>
    <t>Sustituto / Interino</t>
  </si>
  <si>
    <t>Actividad Docente</t>
  </si>
  <si>
    <t>Actividad Investigadora</t>
  </si>
  <si>
    <t>Actividad Profesional</t>
  </si>
  <si>
    <t>Otros Méritos</t>
  </si>
  <si>
    <t>Aplicación</t>
  </si>
  <si>
    <t>Descripción del Baremo</t>
  </si>
  <si>
    <t>IV. Actividad Profesional en Relación con la Plaza</t>
  </si>
  <si>
    <t>Departamento:</t>
  </si>
  <si>
    <t>Área:</t>
  </si>
  <si>
    <t>Tipo contrato:</t>
  </si>
  <si>
    <t>Valor prorrateado</t>
  </si>
  <si>
    <t>Valor original</t>
  </si>
  <si>
    <t>Valor máximo:</t>
  </si>
  <si>
    <t>Código plaza:</t>
  </si>
  <si>
    <t>Perfil:</t>
  </si>
  <si>
    <t>Hoja de Ayuda para el Cálculo de Prorrateo</t>
  </si>
  <si>
    <r>
      <t xml:space="preserve">Factor de corrección </t>
    </r>
    <r>
      <rPr>
        <b/>
        <sz val="11"/>
        <color indexed="10"/>
        <rFont val="Calibri"/>
        <family val="2"/>
      </rPr>
      <t>[prorr3]</t>
    </r>
    <r>
      <rPr>
        <b/>
        <sz val="11"/>
        <color indexed="8"/>
        <rFont val="Calibri"/>
        <family val="2"/>
      </rPr>
      <t>:</t>
    </r>
  </si>
  <si>
    <r>
      <t xml:space="preserve">Factor de corrección </t>
    </r>
    <r>
      <rPr>
        <b/>
        <sz val="11"/>
        <color indexed="10"/>
        <rFont val="Calibri"/>
        <family val="2"/>
      </rPr>
      <t>[prorr4]</t>
    </r>
    <r>
      <rPr>
        <b/>
        <sz val="11"/>
        <color indexed="8"/>
        <rFont val="Calibri"/>
        <family val="2"/>
      </rPr>
      <t>:</t>
    </r>
  </si>
  <si>
    <r>
      <t xml:space="preserve">Factor de corrección </t>
    </r>
    <r>
      <rPr>
        <b/>
        <sz val="11"/>
        <color indexed="10"/>
        <rFont val="Calibri"/>
        <family val="2"/>
      </rPr>
      <t>[prorr5]</t>
    </r>
    <r>
      <rPr>
        <b/>
        <sz val="11"/>
        <color indexed="8"/>
        <rFont val="Calibri"/>
        <family val="2"/>
      </rPr>
      <t>:</t>
    </r>
  </si>
  <si>
    <t>En la hoja 'Resultado' ya se prorratean automáticamente los valores de cada apartado en función del valor máximo fijado en los criterios de baremación. Sin embargo, si el baremo fija un valor máximo para determinados méritos dentro de un apartado (por ejemplo, un máximo para artículos y otro para libros, ambos dentro del apartado III.a), este prorrateo no se calcula automáticamente.
Para ello, esta hoja sirve de ayuda al cálculo del coeficiente de corrección que deberá aplicarse. Para utilizarla, basta con fijar el valor máximo permitido y el valor original de cada candidato/a. Deberá emplearse una hoja para cada concepto de prorrateo. Se recomienda indicar este concepto en la celda habilitada para ello.
A continuación, deberá multiplicarse el valor de cada campo 'Punt.' de cada mérito sujeto a esta corrección y para cada candidato/a. Para automatizar esta puntuación, se recomienda emplear la etiqueta "prorr5". Por ejemplo, si en un determinado mérito la puntación original del candidato/a es 2.5, se rellenaría la celda 'Punt.' con la fórmula "=2.5*prorr5". De esta forma, los cálculos de prorrateo se actualizarán automáticamente cada vez que se modifique esta hoja.</t>
  </si>
  <si>
    <t>En la hoja 'Resultado' ya se prorratean automáticamente los valores de cada apartado en función del valor máximo fijado en los criterios de baremación. Sin embargo, si el baremo fija un valor máximo para determinados méritos dentro de un apartado (por ejemplo, un máximo para artículos y otro para libros, ambos dentro del apartado III.a), este prorrateo no se calcula automáticamente.
Para ello, esta hoja sirve de ayuda al cálculo del coeficiente de corrección que deberá aplicarse. Para utilizarla, basta con fijar el valor máximo permitido y el valor original de cada candidato/a. Deberá emplearse una hoja para cada concepto de prorrateo. Se recomienda indicar este concepto en la celda habilitada para ello.
A continuación, deberá multiplicarse el valor de cada campo 'Punt.' de cada mérito sujeto a esta corrección y para cada candidato/a. Para automatizar esta puntuación, se recomienda emplear la etiqueta "prorr4". Por ejemplo, si en un determinado mérito la puntación original del candidato/a es 2.5, se rellenaría la celda 'Punt.' con la fórmula "=2.5*prorr4". De esta forma, los cálculos de prorrateo se actualizarán automáticamente cada vez que se modifique esta hoja.</t>
  </si>
  <si>
    <t>En la hoja 'Resultado' ya se prorratean automáticamente los valores de cada apartado en función del valor máximo fijado en los criterios de baremación. Sin embargo, si el baremo fija un valor máximo para determinados méritos dentro de un apartado (por ejemplo, un máximo para artículos y otro para libros, ambos dentro del apartado III.a), este prorrateo no se calcula automáticamente.
Para ello, esta hoja sirve de ayuda al cálculo del coeficiente de corrección que deberá aplicarse. Para utilizarla, basta con fijar el valor máximo permitido y el valor original de cada candidato/a. Deberá emplearse una hoja para cada concepto de prorrateo. Se recomienda indicar este concepto en la celda habilitada para ello.
A continuación, deberá multiplicarse el valor de cada campo 'Punt.' de cada mérito sujeto a esta corrección y para cada candidato/a. Para automatizar esta puntuación, se recomienda emplear la etiqueta "prorr3". Por ejemplo, si en un determinado mérito la puntación original del candidato/a es 2.5, se rellenaría la celda 'Punt.' con la fórmula "=2.5*prorr3". De esta forma, los cálculos de prorrateo se actualizarán automáticamente cada vez que se modifique esta hoja.</t>
  </si>
  <si>
    <t>Concepto del prorrateo 3:</t>
  </si>
  <si>
    <t>Concepto del prorrateo 4:</t>
  </si>
  <si>
    <t>Concepto del prorrateo 5:</t>
  </si>
  <si>
    <t>Méritos Preferentes</t>
  </si>
  <si>
    <t>Factor</t>
  </si>
  <si>
    <t>En las plazas de Ayudante Doctor, en caso de que el/la candidato/a no presente el mérito preferente anterior relativo a la acreditación de los cuerpos docentes, se aplicará un factor multiplicativo de hasta 1,2 (1 + 0,03*nº de meses) en el bloque III (actividad investigadora) por estancias de investigación igual o superiores a 3 meses. Este factor se aplicará sobre el resultado ponderado.</t>
  </si>
  <si>
    <t>En las plazas de Ayudante, en caso de que el/la candidato/a no presente el mérito preferente anterior relativo a la acreditación de los cuerpos docentes, se aplicará un factor multiplicativo de 1,2 en el bloque III (actividad investigadora) en caso de haber completado cuatro años de formación de personal investigador. Este factor se aplicará sobre el resultado ponderado.</t>
  </si>
  <si>
    <t>Se aplicará un factor multiplicativo de 1,15 en todos los méritos si el/la candidato/a está acreditado/a para participar en concursos de acceso de cuerpos docentes universitarios. Este factor se aplicará sobre el resultado ya ponderado. Se podrá aplicar a todos los tipos de plazas a excepción de "Sustituto / Interino".</t>
  </si>
  <si>
    <t>1 punto= master no oficial; 0,50= título de experto; 0,03= 1cr/10h en enseñanzas de posgrado</t>
  </si>
  <si>
    <t>hasta 1 punto</t>
  </si>
  <si>
    <t xml:space="preserve"> Área de conocimiento "TRABAJO SOCIAL Y SERVICIOS SOCIALES" (preferente)</t>
  </si>
  <si>
    <t>Ciencias Sociales y Jurídicas ( licenciaturas en SOCIOLOGIA, ANTROPOLOGIA, PSICOLOGIA, PEDAGOGIA, CIENCIAS DEL TRABAJO, ECONOMÍA, DERECHO. Diplomaturas en EDUCACION SOCIAL y en RELACIONES LABORALES). Humanidades (licenciaturas en HISTORIA, GEOGRAFÍA, FILOSOFÍA, HUMANIDADES) (afines)</t>
  </si>
  <si>
    <t>RESTO  (no afines)</t>
  </si>
  <si>
    <t>PREVALENCIA (coeficiente 1)  del máster oficial MEMDIS o versión actual (MEIIDGV, máster universitario) de UGR, adscrito a Trabajo Social (Dpto./Facultad),  y programas de Doctorado del Departamento de Trabajo Social y Servicios sociales  de la UGR (y del extinto Dpto. de Antropología Social y Trabajo Social,  cogestionados por ambas “áreas de conocimiento”).  AFINIDAD (coeficiente 0.7):  programas de doctorado y máster universitarios del campo de las  ciencias sociales y jurídicas y de  determinadas disciplinas del campo de las humanidades (Geografía Humana,  Historia Social, Filosofía Política y Ética). NO AFINIDAD (coeficiente 0.2),  el resto de estudios oficiales de Posgrado (máster y doctorado)</t>
  </si>
  <si>
    <t xml:space="preserve">Dirección tesis docto. (2 puntos); co-dirección tesis docto. (1.5 p.);  dirección TFM (master oficial - o DEA) (0,5 puntos/ 0,30 puntos si es co-dirección); dirección TFG (0.25 p.; 0,15 p, si codirección) </t>
  </si>
  <si>
    <t>0,3 punto por mes / 3,6 por año / 0,15 por mes en prácticas de empresa. EXPERIENCIA IDÓNEA (coef. 1):  trabajador/a social; EXPERIENCIA AFIN: (coef. 0.7): profesiones de la intervención social (educador/a social/psicólogo/a de la intervencion social/integrador/a social/animador/a sociocultural; profesiones de la docencia; profesiones sanitarias); EXPERIENCIA NO AFIN (coef. 0,2): resto</t>
  </si>
  <si>
    <t>COORDINACIÓN de panel, mesa redonda, workshop de congreso, seminario, simposio u otra reunión científica (local: 0,3; autonómico: 0,4;  nacional: 0,5 / internacional: 0,75). PONENCIA INVITADA (local y autonómica: 0,5; nacional: 1; internacional: 1,5); PONENCIA (local y autonómica: 0,5; nacional: 0,75;  internacional: 1).      COMUNICACIÓN ORAL, POSTER, INTERVENCIÓN EN MESA REDONDA O PANEL, SEMINARIO, TALLER...  (Local:  0, 1.    Autonómico:  0.2    Nacional:  0,3    Internacional: 0,5  [factores de correccion de presentación de trabajos: para más de tres autores/as:  0,50.  Si el trabajo es publicado en LIBRO DE ACTAS -"Proceedings"-, CON ISBN impreso o electrónico,  se asimilará conceptualmente a las distintas figuras de la publicación de libros o de caps. de libro del "apartado a": coordinador/a, editor/a literario; compilador/a, autor/a, etc., y se le aplicarán a la puntuacion de este "apartado b" el factor de corrección 1,5. Para evitar que que mérito sea valorado en más de un apartado,  no se tendrá en cuenta en el "apartado a" _Publicaciones científicas_]</t>
  </si>
  <si>
    <t>No se contempla</t>
  </si>
  <si>
    <t>Docencia teórica y teórico-práctica en  diplomaturas, licenciaturas, másteres universitarios, programas de doctorado: hasta 4 puntos por año académico, si la dedicación es a tiempo completo (1 crd.= 0.16 puntos). Si no es año completo: 1 crd= 0,15 p. Docencia en Prácticas Externas: a) Supervisores- tutores de Prácticas Externas. " ( 1 crd. anual= 0,09 p.) ; b)  Profs. Asociados  y otro profs. contratados para Practicum:  1 crd. anual= 0,16 p.)</t>
  </si>
  <si>
    <t xml:space="preserve">Enseñanzas no universitarias, regladas y no regladas: 1 crédito (10 horas)= 0,05 puntos. Dirección de expertos y master de organismos no universitarios (hasta 2 puntos). Dirección de cursos,  seminarios y talleres  (hasta 0,5 puntos).  </t>
  </si>
  <si>
    <t>Coordinación-Dirección de másteres universitarios o de programas de doctorado (máximo: 2 puntos).</t>
  </si>
  <si>
    <t>Colaboraciones  en asignaturas debidamente acreditadas por las direcciones de departamentos o los decanatos universitarios   (0,07 puntos por sesión de 3 horas: máximo 0.7 puntos).  Proyectos de innovación docente (máximo, 0,7 por proyecto). Colaboración en organización y diseño de material docente (0,15 por dossier)</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</si>
</sst>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0.00"/>
    <numFmt numFmtId="165" formatCode="0.0000"/>
    <numFmt numFmtId="166" formatCode="h:mm;@"/>
  </numFmts>
  <fonts count="26">
    <font>
      <sz val="11"/>
      <color indexed="8"/>
      <name val="Calibri"/>
      <family val="2"/>
    </font>
    <font>
      <b/>
      <sz val="11"/>
      <color indexed="8"/>
      <name val="Calibri"/>
      <family val="2"/>
    </font>
    <font>
      <b/>
      <sz val="11"/>
      <color indexed="10"/>
      <name val="Calibri"/>
      <family val="2"/>
    </font>
    <font>
      <b/>
      <sz val="11"/>
      <color indexed="9"/>
      <name val="Calibri"/>
      <family val="2"/>
    </font>
    <font>
      <sz val="10"/>
      <color indexed="8"/>
      <name val="Calibri"/>
      <family val="2"/>
    </font>
    <font>
      <b/>
      <sz val="10"/>
      <color indexed="8"/>
      <name val="Calibri"/>
      <family val="2"/>
    </font>
    <font>
      <sz val="8"/>
      <name val="Calibri"/>
      <family val="2"/>
    </font>
    <font>
      <sz val="10"/>
      <name val="Tahoma"/>
      <family val="2"/>
    </font>
    <font>
      <b/>
      <sz val="10"/>
      <name val="Tahoma"/>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top style="thin"/>
      <bottom style="thin"/>
    </border>
    <border>
      <left/>
      <right/>
      <top/>
      <bottom style="thin"/>
    </border>
    <border>
      <left/>
      <right/>
      <top style="thin"/>
      <bottom/>
    </border>
    <border>
      <left style="thin"/>
      <right/>
      <top/>
      <bottom/>
    </border>
    <border>
      <left/>
      <right style="thin"/>
      <top/>
      <bottom style="thin"/>
    </border>
    <border>
      <left style="thin"/>
      <right/>
      <top style="thin"/>
      <bottom/>
    </border>
    <border>
      <left/>
      <right style="thin"/>
      <top style="thin"/>
      <bottom/>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3"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4" fillId="7" borderId="1"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3" fillId="0" borderId="8" applyNumberFormat="0" applyFill="0" applyAlignment="0" applyProtection="0"/>
    <xf numFmtId="0" fontId="1" fillId="0" borderId="9" applyNumberFormat="0" applyFill="0" applyAlignment="0" applyProtection="0"/>
  </cellStyleXfs>
  <cellXfs count="95">
    <xf numFmtId="0" fontId="0" fillId="0" borderId="0" xfId="0" applyAlignment="1">
      <alignment/>
    </xf>
    <xf numFmtId="0" fontId="1" fillId="0" borderId="0" xfId="0" applyFont="1" applyAlignment="1">
      <alignment horizontal="center"/>
    </xf>
    <xf numFmtId="0" fontId="0" fillId="0" borderId="0" xfId="0" applyFill="1" applyBorder="1" applyAlignment="1">
      <alignment/>
    </xf>
    <xf numFmtId="0" fontId="0" fillId="0" borderId="0" xfId="0" applyBorder="1" applyAlignment="1">
      <alignment/>
    </xf>
    <xf numFmtId="0" fontId="0" fillId="0" borderId="0" xfId="0" applyFill="1" applyBorder="1" applyAlignment="1">
      <alignment horizontal="center"/>
    </xf>
    <xf numFmtId="0" fontId="0" fillId="0" borderId="0" xfId="0" applyFill="1" applyBorder="1" applyAlignment="1">
      <alignment wrapText="1"/>
    </xf>
    <xf numFmtId="0" fontId="5" fillId="0" borderId="10" xfId="0" applyFont="1" applyFill="1" applyBorder="1" applyAlignment="1">
      <alignment horizontal="center" vertical="top"/>
    </xf>
    <xf numFmtId="0" fontId="5" fillId="0" borderId="10" xfId="0" applyFont="1" applyFill="1" applyBorder="1" applyAlignment="1">
      <alignment horizontal="center" vertical="top" wrapText="1"/>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49" fontId="4" fillId="0" borderId="12" xfId="0" applyNumberFormat="1" applyFont="1" applyFill="1" applyBorder="1" applyAlignment="1">
      <alignment horizontal="center" vertical="center" wrapText="1"/>
    </xf>
    <xf numFmtId="0" fontId="5" fillId="0" borderId="0" xfId="0" applyFont="1" applyFill="1" applyBorder="1" applyAlignment="1">
      <alignment horizontal="center" vertical="top"/>
    </xf>
    <xf numFmtId="0" fontId="5" fillId="0" borderId="0" xfId="0" applyFont="1" applyFill="1" applyBorder="1" applyAlignment="1">
      <alignment horizontal="center" vertical="top" wrapText="1"/>
    </xf>
    <xf numFmtId="0" fontId="4" fillId="0" borderId="13" xfId="0" applyFont="1" applyFill="1" applyBorder="1" applyAlignment="1">
      <alignment horizontal="center" vertical="center" wrapText="1"/>
    </xf>
    <xf numFmtId="0" fontId="4" fillId="0" borderId="13" xfId="0" applyFont="1" applyFill="1" applyBorder="1" applyAlignment="1">
      <alignment vertical="top" wrapText="1"/>
    </xf>
    <xf numFmtId="0" fontId="5" fillId="0" borderId="12" xfId="0" applyFont="1" applyBorder="1" applyAlignment="1">
      <alignment horizontal="center" vertical="top"/>
    </xf>
    <xf numFmtId="0" fontId="4" fillId="0" borderId="12" xfId="0" applyFont="1" applyFill="1" applyBorder="1" applyAlignment="1">
      <alignment vertical="top"/>
    </xf>
    <xf numFmtId="49" fontId="4" fillId="0" borderId="14" xfId="0" applyNumberFormat="1" applyFont="1" applyFill="1" applyBorder="1" applyAlignment="1">
      <alignment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vertical="center" wrapText="1"/>
    </xf>
    <xf numFmtId="49" fontId="4" fillId="0" borderId="17" xfId="0" applyNumberFormat="1" applyFont="1" applyFill="1" applyBorder="1" applyAlignment="1">
      <alignment horizontal="center" vertical="center" wrapText="1"/>
    </xf>
    <xf numFmtId="2" fontId="0" fillId="0" borderId="10" xfId="0" applyNumberFormat="1" applyBorder="1" applyAlignment="1">
      <alignment/>
    </xf>
    <xf numFmtId="165" fontId="0" fillId="0" borderId="0" xfId="0" applyNumberFormat="1" applyAlignment="1">
      <alignment horizontal="left" vertical="center"/>
    </xf>
    <xf numFmtId="0" fontId="4" fillId="23" borderId="10" xfId="0" applyFont="1" applyFill="1" applyBorder="1" applyAlignment="1" applyProtection="1">
      <alignment vertical="top" wrapText="1"/>
      <protection locked="0"/>
    </xf>
    <xf numFmtId="2" fontId="0" fillId="23" borderId="10" xfId="0" applyNumberFormat="1" applyFill="1" applyBorder="1" applyAlignment="1" applyProtection="1">
      <alignment/>
      <protection locked="0"/>
    </xf>
    <xf numFmtId="0" fontId="0" fillId="0" borderId="0" xfId="0" applyFill="1" applyAlignment="1">
      <alignment/>
    </xf>
    <xf numFmtId="0" fontId="0" fillId="16" borderId="10" xfId="0" applyFill="1" applyBorder="1" applyAlignment="1">
      <alignment/>
    </xf>
    <xf numFmtId="0" fontId="5" fillId="16" borderId="10" xfId="0" applyFont="1" applyFill="1" applyBorder="1" applyAlignment="1">
      <alignment horizontal="center" vertical="top"/>
    </xf>
    <xf numFmtId="0" fontId="4" fillId="16" borderId="10" xfId="0" applyFont="1" applyFill="1" applyBorder="1" applyAlignment="1">
      <alignment horizontal="center" vertical="center"/>
    </xf>
    <xf numFmtId="0" fontId="4" fillId="16" borderId="10" xfId="0" applyFont="1" applyFill="1" applyBorder="1" applyAlignment="1">
      <alignment horizontal="left" vertical="center" wrapText="1"/>
    </xf>
    <xf numFmtId="0" fontId="5" fillId="16" borderId="10" xfId="0" applyFont="1" applyFill="1" applyBorder="1" applyAlignment="1">
      <alignment horizontal="center" vertical="top" wrapText="1"/>
    </xf>
    <xf numFmtId="0" fontId="5" fillId="16" borderId="10" xfId="0" applyFont="1" applyFill="1" applyBorder="1" applyAlignment="1">
      <alignment horizontal="center"/>
    </xf>
    <xf numFmtId="0" fontId="4" fillId="16" borderId="10" xfId="0" applyFont="1" applyFill="1" applyBorder="1" applyAlignment="1">
      <alignment horizontal="center" vertical="center" wrapText="1"/>
    </xf>
    <xf numFmtId="0" fontId="0" fillId="16" borderId="10" xfId="0" applyFont="1" applyFill="1" applyBorder="1" applyAlignment="1">
      <alignment/>
    </xf>
    <xf numFmtId="0" fontId="0" fillId="16" borderId="10" xfId="0" applyFont="1" applyFill="1" applyBorder="1" applyAlignment="1">
      <alignment horizontal="center" wrapText="1"/>
    </xf>
    <xf numFmtId="0" fontId="1" fillId="0" borderId="0" xfId="0" applyFont="1" applyAlignment="1">
      <alignment horizontal="right"/>
    </xf>
    <xf numFmtId="0" fontId="1" fillId="0" borderId="0" xfId="0" applyFont="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0" fillId="0" borderId="0" xfId="0" applyFill="1" applyAlignment="1" applyProtection="1">
      <alignment/>
      <protection/>
    </xf>
    <xf numFmtId="0" fontId="4" fillId="16" borderId="10" xfId="0" applyNumberFormat="1" applyFont="1" applyFill="1" applyBorder="1" applyAlignment="1" applyProtection="1">
      <alignment horizontal="center" vertical="center" wrapText="1"/>
      <protection/>
    </xf>
    <xf numFmtId="0" fontId="4" fillId="23" borderId="10" xfId="0" applyNumberFormat="1" applyFont="1" applyFill="1" applyBorder="1" applyAlignment="1" applyProtection="1">
      <alignment horizontal="center" vertical="center" wrapText="1"/>
      <protection locked="0"/>
    </xf>
    <xf numFmtId="0" fontId="4" fillId="0" borderId="10" xfId="0" applyNumberFormat="1" applyFont="1" applyBorder="1" applyAlignment="1">
      <alignment horizontal="center"/>
    </xf>
    <xf numFmtId="0" fontId="0" fillId="0" borderId="10" xfId="0" applyNumberFormat="1" applyFill="1" applyBorder="1" applyAlignment="1">
      <alignment/>
    </xf>
    <xf numFmtId="9" fontId="0" fillId="0" borderId="10" xfId="0" applyNumberFormat="1" applyFill="1" applyBorder="1" applyAlignment="1">
      <alignment/>
    </xf>
    <xf numFmtId="2" fontId="0" fillId="0" borderId="10" xfId="0" applyNumberFormat="1" applyFill="1" applyBorder="1" applyAlignment="1">
      <alignment/>
    </xf>
    <xf numFmtId="0" fontId="1" fillId="16" borderId="10" xfId="0" applyFont="1" applyFill="1" applyBorder="1" applyAlignment="1">
      <alignment horizontal="center" wrapText="1"/>
    </xf>
    <xf numFmtId="0" fontId="1" fillId="16" borderId="10" xfId="0" applyFont="1" applyFill="1" applyBorder="1" applyAlignment="1">
      <alignment/>
    </xf>
    <xf numFmtId="0" fontId="1" fillId="16" borderId="18" xfId="0" applyFont="1" applyFill="1" applyBorder="1" applyAlignment="1">
      <alignment/>
    </xf>
    <xf numFmtId="0" fontId="1" fillId="0" borderId="0" xfId="0" applyFont="1" applyAlignment="1">
      <alignment horizontal="right" wrapText="1"/>
    </xf>
    <xf numFmtId="0" fontId="1" fillId="0" borderId="13" xfId="0" applyFont="1" applyBorder="1" applyAlignment="1">
      <alignment horizontal="right"/>
    </xf>
    <xf numFmtId="0" fontId="1" fillId="23" borderId="10" xfId="0" applyFont="1" applyFill="1" applyBorder="1" applyAlignment="1" applyProtection="1">
      <alignment horizontal="right"/>
      <protection locked="0"/>
    </xf>
    <xf numFmtId="0" fontId="4" fillId="0" borderId="10" xfId="0" applyNumberFormat="1" applyFont="1" applyBorder="1" applyAlignment="1">
      <alignment horizontal="center" vertical="center"/>
    </xf>
    <xf numFmtId="0" fontId="4" fillId="23" borderId="10" xfId="0" applyNumberFormat="1" applyFont="1" applyFill="1" applyBorder="1" applyAlignment="1" applyProtection="1">
      <alignment vertical="top" wrapText="1"/>
      <protection locked="0"/>
    </xf>
    <xf numFmtId="0" fontId="1" fillId="16" borderId="10" xfId="0" applyFont="1" applyFill="1" applyBorder="1" applyAlignment="1">
      <alignment horizontal="center"/>
    </xf>
    <xf numFmtId="0" fontId="15" fillId="0" borderId="0" xfId="45" applyFill="1" applyAlignment="1" applyProtection="1">
      <alignment horizontal="left"/>
      <protection locked="0"/>
    </xf>
    <xf numFmtId="0" fontId="1" fillId="0" borderId="0" xfId="0" applyFont="1" applyAlignment="1">
      <alignment horizontal="right"/>
    </xf>
    <xf numFmtId="1" fontId="4" fillId="0" borderId="19" xfId="0" applyNumberFormat="1" applyFont="1" applyFill="1" applyBorder="1" applyAlignment="1">
      <alignment horizontal="center" vertical="center" wrapText="1"/>
    </xf>
    <xf numFmtId="1" fontId="4" fillId="0" borderId="20" xfId="0" applyNumberFormat="1" applyFont="1" applyFill="1" applyBorder="1" applyAlignment="1">
      <alignment horizontal="center" vertical="center" wrapText="1"/>
    </xf>
    <xf numFmtId="1" fontId="4" fillId="0" borderId="21" xfId="0" applyNumberFormat="1" applyFont="1" applyFill="1" applyBorder="1" applyAlignment="1">
      <alignment horizontal="center" vertical="center" wrapText="1"/>
    </xf>
    <xf numFmtId="0" fontId="4" fillId="16" borderId="16" xfId="0" applyNumberFormat="1" applyFont="1" applyFill="1" applyBorder="1" applyAlignment="1">
      <alignment horizontal="center" vertical="center" wrapText="1"/>
    </xf>
    <xf numFmtId="0" fontId="4" fillId="16" borderId="17" xfId="0" applyNumberFormat="1" applyFont="1" applyFill="1" applyBorder="1" applyAlignment="1">
      <alignment horizontal="center" vertical="center" wrapText="1"/>
    </xf>
    <xf numFmtId="0" fontId="4" fillId="16" borderId="14" xfId="0" applyNumberFormat="1" applyFont="1" applyFill="1" applyBorder="1" applyAlignment="1">
      <alignment horizontal="center" vertical="center" wrapText="1"/>
    </xf>
    <xf numFmtId="0" fontId="4" fillId="16" borderId="22" xfId="0" applyNumberFormat="1" applyFont="1" applyFill="1" applyBorder="1" applyAlignment="1">
      <alignment horizontal="center" vertical="center" wrapText="1"/>
    </xf>
    <xf numFmtId="0" fontId="4" fillId="16" borderId="23" xfId="0" applyNumberFormat="1" applyFont="1" applyFill="1" applyBorder="1" applyAlignment="1">
      <alignment horizontal="center" vertical="center" wrapText="1"/>
    </xf>
    <xf numFmtId="0" fontId="4" fillId="16" borderId="15" xfId="0" applyNumberFormat="1" applyFont="1" applyFill="1" applyBorder="1" applyAlignment="1">
      <alignment horizontal="center" vertical="center" wrapText="1"/>
    </xf>
    <xf numFmtId="0" fontId="1" fillId="0" borderId="0" xfId="0" applyFont="1" applyFill="1" applyBorder="1" applyAlignment="1">
      <alignment horizontal="right"/>
    </xf>
    <xf numFmtId="0" fontId="5" fillId="0" borderId="18" xfId="0" applyFont="1" applyBorder="1" applyAlignment="1">
      <alignment horizontal="left" vertical="center"/>
    </xf>
    <xf numFmtId="0" fontId="5" fillId="0" borderId="11" xfId="0" applyFont="1" applyBorder="1" applyAlignment="1">
      <alignment horizontal="left" vertical="center"/>
    </xf>
    <xf numFmtId="0" fontId="5" fillId="0" borderId="24" xfId="0" applyFont="1" applyBorder="1" applyAlignment="1">
      <alignment horizontal="left" vertical="center"/>
    </xf>
    <xf numFmtId="0" fontId="5" fillId="16" borderId="18" xfId="0" applyFont="1" applyFill="1" applyBorder="1" applyAlignment="1">
      <alignment horizontal="left" vertical="center"/>
    </xf>
    <xf numFmtId="0" fontId="5" fillId="16" borderId="11" xfId="0" applyFont="1" applyFill="1" applyBorder="1" applyAlignment="1">
      <alignment horizontal="left" vertical="center"/>
    </xf>
    <xf numFmtId="0" fontId="5" fillId="16" borderId="24" xfId="0" applyFont="1" applyFill="1" applyBorder="1" applyAlignment="1">
      <alignment horizontal="left" vertical="center"/>
    </xf>
    <xf numFmtId="0" fontId="0" fillId="0" borderId="0" xfId="0" applyNumberFormat="1" applyFill="1" applyBorder="1" applyAlignment="1" applyProtection="1">
      <alignment horizontal="left"/>
      <protection/>
    </xf>
    <xf numFmtId="0" fontId="4" fillId="0" borderId="18"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4" fillId="0" borderId="24" xfId="0" applyFont="1" applyFill="1" applyBorder="1" applyAlignment="1" applyProtection="1">
      <alignment horizontal="left" vertical="center" wrapText="1"/>
      <protection/>
    </xf>
    <xf numFmtId="0" fontId="5" fillId="16" borderId="10" xfId="0" applyFont="1" applyFill="1" applyBorder="1" applyAlignment="1">
      <alignment horizontal="center"/>
    </xf>
    <xf numFmtId="0" fontId="4" fillId="0" borderId="16"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23" borderId="10" xfId="0" applyFont="1" applyFill="1" applyBorder="1" applyAlignment="1" applyProtection="1">
      <alignment horizontal="left"/>
      <protection locked="0"/>
    </xf>
    <xf numFmtId="0" fontId="1" fillId="16" borderId="18" xfId="0" applyFont="1" applyFill="1" applyBorder="1" applyAlignment="1">
      <alignment horizontal="left" vertical="center"/>
    </xf>
    <xf numFmtId="0" fontId="1" fillId="16" borderId="11" xfId="0" applyFont="1" applyFill="1" applyBorder="1" applyAlignment="1">
      <alignment horizontal="left" vertical="center"/>
    </xf>
    <xf numFmtId="0" fontId="1" fillId="16" borderId="24" xfId="0" applyFont="1" applyFill="1" applyBorder="1" applyAlignment="1">
      <alignment horizontal="left" vertical="center"/>
    </xf>
    <xf numFmtId="0" fontId="4" fillId="0" borderId="20" xfId="0" applyNumberFormat="1" applyFont="1" applyFill="1" applyBorder="1" applyAlignment="1">
      <alignment horizontal="center" vertical="top" wrapText="1"/>
    </xf>
    <xf numFmtId="0" fontId="4" fillId="0" borderId="21" xfId="0" applyNumberFormat="1" applyFont="1" applyFill="1" applyBorder="1" applyAlignment="1">
      <alignment horizontal="center" vertical="top" wrapText="1"/>
    </xf>
    <xf numFmtId="0" fontId="3" fillId="24" borderId="0" xfId="0" applyFont="1" applyFill="1" applyAlignment="1">
      <alignment horizontal="center"/>
    </xf>
    <xf numFmtId="0" fontId="4" fillId="0" borderId="0" xfId="0" applyFont="1" applyFill="1" applyAlignment="1">
      <alignment horizontal="left" vertical="top" wrapText="1"/>
    </xf>
    <xf numFmtId="0" fontId="0" fillId="23" borderId="18" xfId="0" applyFill="1" applyBorder="1" applyAlignment="1" applyProtection="1">
      <alignment horizontal="left"/>
      <protection locked="0"/>
    </xf>
    <xf numFmtId="0" fontId="0" fillId="23" borderId="24" xfId="0" applyFill="1" applyBorder="1" applyAlignment="1" applyProtection="1">
      <alignment horizontal="left"/>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47</xdr:row>
      <xdr:rowOff>266700</xdr:rowOff>
    </xdr:from>
    <xdr:ext cx="142875" cy="266700"/>
    <xdr:sp fLocksText="0">
      <xdr:nvSpPr>
        <xdr:cNvPr id="1" name="1 CuadroTexto"/>
        <xdr:cNvSpPr txBox="1">
          <a:spLocks noChangeArrowheads="1"/>
        </xdr:cNvSpPr>
      </xdr:nvSpPr>
      <xdr:spPr>
        <a:xfrm>
          <a:off x="3429000" y="34299525"/>
          <a:ext cx="1428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gr.es/~vic_oape/profesor/CAbierta/baremo.htm" TargetMode="External" /><Relationship Id="rId2" Type="http://schemas.openxmlformats.org/officeDocument/2006/relationships/hyperlink" Target="http://www.ugr.es/~vic_oape/profesor/CSustitucion/baremo_sust.htm"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8"/>
  <sheetViews>
    <sheetView showGridLines="0" showRowColHeaders="0" zoomScalePageLayoutView="0" workbookViewId="0" topLeftCell="A1">
      <selection activeCell="A17" sqref="A17:F17"/>
    </sheetView>
  </sheetViews>
  <sheetFormatPr defaultColWidth="11.421875" defaultRowHeight="15"/>
  <cols>
    <col min="1" max="1" width="23.7109375" style="0" customWidth="1"/>
    <col min="4" max="4" width="12.8515625" style="0" customWidth="1"/>
  </cols>
  <sheetData>
    <row r="1" spans="1:6" ht="32.25" customHeight="1">
      <c r="A1" s="27"/>
      <c r="B1" s="49" t="s">
        <v>58</v>
      </c>
      <c r="C1" s="49" t="s">
        <v>60</v>
      </c>
      <c r="D1" s="49" t="s">
        <v>61</v>
      </c>
      <c r="E1" s="49" t="s">
        <v>62</v>
      </c>
      <c r="F1" s="49" t="s">
        <v>63</v>
      </c>
    </row>
    <row r="2" spans="1:6" ht="15">
      <c r="A2" s="50" t="s">
        <v>47</v>
      </c>
      <c r="B2" s="46">
        <v>20</v>
      </c>
      <c r="C2" s="46">
        <v>20</v>
      </c>
      <c r="D2" s="46">
        <v>30</v>
      </c>
      <c r="E2" s="46">
        <v>20</v>
      </c>
      <c r="F2" s="46">
        <v>5</v>
      </c>
    </row>
    <row r="3" spans="1:6" ht="15">
      <c r="A3" s="27"/>
      <c r="B3" s="27"/>
      <c r="C3" s="27"/>
      <c r="D3" s="27"/>
      <c r="E3" s="27"/>
      <c r="F3" s="27"/>
    </row>
    <row r="4" spans="1:6" ht="15">
      <c r="A4" s="27"/>
      <c r="B4" s="57" t="s">
        <v>57</v>
      </c>
      <c r="C4" s="57"/>
      <c r="D4" s="57"/>
      <c r="E4" s="57"/>
      <c r="F4" s="57"/>
    </row>
    <row r="5" spans="1:6" ht="15">
      <c r="A5" s="51" t="s">
        <v>53</v>
      </c>
      <c r="B5" s="47">
        <v>0.5</v>
      </c>
      <c r="C5" s="47">
        <v>0.15</v>
      </c>
      <c r="D5" s="47">
        <v>0.25</v>
      </c>
      <c r="E5" s="47">
        <v>0.05</v>
      </c>
      <c r="F5" s="47">
        <v>0.05</v>
      </c>
    </row>
    <row r="6" spans="1:6" ht="15">
      <c r="A6" s="51" t="s">
        <v>55</v>
      </c>
      <c r="B6" s="47">
        <v>0.2</v>
      </c>
      <c r="C6" s="47">
        <v>0.3</v>
      </c>
      <c r="D6" s="47">
        <v>0.4</v>
      </c>
      <c r="E6" s="47">
        <v>0.05</v>
      </c>
      <c r="F6" s="47">
        <v>0.05</v>
      </c>
    </row>
    <row r="7" spans="1:6" ht="15">
      <c r="A7" s="51" t="s">
        <v>56</v>
      </c>
      <c r="B7" s="47">
        <v>0.2</v>
      </c>
      <c r="C7" s="47">
        <v>0.15</v>
      </c>
      <c r="D7" s="47">
        <v>0.15</v>
      </c>
      <c r="E7" s="47">
        <v>0.45</v>
      </c>
      <c r="F7" s="47">
        <v>0.05</v>
      </c>
    </row>
    <row r="8" spans="1:6" ht="15">
      <c r="A8" s="51" t="s">
        <v>59</v>
      </c>
      <c r="B8" s="47">
        <v>0.3</v>
      </c>
      <c r="C8" s="47">
        <v>0.3</v>
      </c>
      <c r="D8" s="47">
        <v>0.3</v>
      </c>
      <c r="E8" s="47">
        <v>0.05</v>
      </c>
      <c r="F8" s="47">
        <v>0.05</v>
      </c>
    </row>
    <row r="9" spans="1:6" ht="15">
      <c r="A9" s="27"/>
      <c r="B9" s="27"/>
      <c r="C9" s="27"/>
      <c r="D9" s="27"/>
      <c r="E9" s="27"/>
      <c r="F9" s="27"/>
    </row>
    <row r="10" spans="1:6" ht="15">
      <c r="A10" s="27"/>
      <c r="B10" s="57" t="s">
        <v>51</v>
      </c>
      <c r="C10" s="57"/>
      <c r="D10" s="57"/>
      <c r="E10" s="57"/>
      <c r="F10" s="57"/>
    </row>
    <row r="11" spans="1:6" ht="15">
      <c r="A11" s="50" t="s">
        <v>53</v>
      </c>
      <c r="B11" s="46">
        <f aca="true" t="shared" si="0" ref="B11:F14">100*B5/B$2</f>
        <v>2.5</v>
      </c>
      <c r="C11" s="46">
        <f t="shared" si="0"/>
        <v>0.75</v>
      </c>
      <c r="D11" s="48">
        <f t="shared" si="0"/>
        <v>0.8333333333333334</v>
      </c>
      <c r="E11" s="46">
        <f t="shared" si="0"/>
        <v>0.25</v>
      </c>
      <c r="F11" s="46">
        <f t="shared" si="0"/>
        <v>1</v>
      </c>
    </row>
    <row r="12" spans="1:6" ht="15">
      <c r="A12" s="50" t="s">
        <v>55</v>
      </c>
      <c r="B12" s="46">
        <f t="shared" si="0"/>
        <v>1</v>
      </c>
      <c r="C12" s="46">
        <f t="shared" si="0"/>
        <v>1.5</v>
      </c>
      <c r="D12" s="48">
        <f t="shared" si="0"/>
        <v>1.3333333333333333</v>
      </c>
      <c r="E12" s="46">
        <f t="shared" si="0"/>
        <v>0.25</v>
      </c>
      <c r="F12" s="46">
        <f t="shared" si="0"/>
        <v>1</v>
      </c>
    </row>
    <row r="13" spans="1:6" ht="15">
      <c r="A13" s="50" t="s">
        <v>56</v>
      </c>
      <c r="B13" s="46">
        <f t="shared" si="0"/>
        <v>1</v>
      </c>
      <c r="C13" s="46">
        <f t="shared" si="0"/>
        <v>0.75</v>
      </c>
      <c r="D13" s="46">
        <f t="shared" si="0"/>
        <v>0.5</v>
      </c>
      <c r="E13" s="46">
        <f t="shared" si="0"/>
        <v>2.25</v>
      </c>
      <c r="F13" s="46">
        <f t="shared" si="0"/>
        <v>1</v>
      </c>
    </row>
    <row r="14" spans="1:6" ht="15">
      <c r="A14" s="50" t="s">
        <v>59</v>
      </c>
      <c r="B14" s="46">
        <f t="shared" si="0"/>
        <v>1.5</v>
      </c>
      <c r="C14" s="46">
        <f t="shared" si="0"/>
        <v>1.5</v>
      </c>
      <c r="D14" s="46">
        <f t="shared" si="0"/>
        <v>1</v>
      </c>
      <c r="E14" s="46">
        <f t="shared" si="0"/>
        <v>0.25</v>
      </c>
      <c r="F14" s="46">
        <f t="shared" si="0"/>
        <v>1</v>
      </c>
    </row>
    <row r="15" spans="1:6" ht="15">
      <c r="A15" s="27"/>
      <c r="B15" s="27"/>
      <c r="C15" s="27"/>
      <c r="D15" s="27"/>
      <c r="E15" s="27"/>
      <c r="F15" s="27"/>
    </row>
    <row r="16" spans="1:6" ht="15">
      <c r="A16" s="27"/>
      <c r="B16" s="27"/>
      <c r="C16" s="27"/>
      <c r="D16" s="27"/>
      <c r="E16" s="27"/>
      <c r="F16" s="27"/>
    </row>
    <row r="17" spans="1:6" ht="15">
      <c r="A17" s="58" t="s">
        <v>54</v>
      </c>
      <c r="B17" s="58"/>
      <c r="C17" s="58"/>
      <c r="D17" s="58"/>
      <c r="E17" s="58"/>
      <c r="F17" s="58"/>
    </row>
    <row r="18" spans="1:6" ht="15">
      <c r="A18" s="58" t="s">
        <v>52</v>
      </c>
      <c r="B18" s="58"/>
      <c r="C18" s="58"/>
      <c r="D18" s="58"/>
      <c r="E18" s="58"/>
      <c r="F18" s="58"/>
    </row>
  </sheetData>
  <sheetProtection password="EB44" sheet="1" objects="1" scenarios="1" insertHyperlinks="0" selectLockedCells="1" selectUnlockedCells="1"/>
  <mergeCells count="4">
    <mergeCell ref="B4:F4"/>
    <mergeCell ref="B10:F10"/>
    <mergeCell ref="A17:F17"/>
    <mergeCell ref="A18:F18"/>
  </mergeCells>
  <hyperlinks>
    <hyperlink ref="A17" r:id="rId1" display="http://www.ugr.es/~vic_oape/profesor/CAbierta/baremo.htm"/>
    <hyperlink ref="A18" r:id="rId2" display="http://www.ugr.es/~vic_oape/profesor/CSustitucion/baremo_sust.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9"/>
  <sheetViews>
    <sheetView showGridLines="0" showRowColHeaders="0" tabSelected="1" view="pageLayout" workbookViewId="0" topLeftCell="A31">
      <selection activeCell="F38" sqref="F38"/>
    </sheetView>
  </sheetViews>
  <sheetFormatPr defaultColWidth="11.421875" defaultRowHeight="15"/>
  <cols>
    <col min="1" max="1" width="6.7109375" style="0" customWidth="1"/>
    <col min="2" max="2" width="2.421875" style="0" customWidth="1"/>
    <col min="3" max="3" width="4.00390625" style="2" customWidth="1"/>
    <col min="4" max="4" width="32.421875" style="2" customWidth="1"/>
    <col min="5" max="5" width="7.8515625" style="4" bestFit="1" customWidth="1"/>
    <col min="6" max="6" width="56.8515625" style="5" customWidth="1"/>
  </cols>
  <sheetData>
    <row r="1" spans="1:6" ht="15">
      <c r="A1" s="59" t="s">
        <v>69</v>
      </c>
      <c r="B1" s="59"/>
      <c r="C1" s="59"/>
      <c r="D1" s="41" t="e">
        <f>#REF!</f>
        <v>#REF!</v>
      </c>
      <c r="E1" s="38"/>
      <c r="F1" s="38"/>
    </row>
    <row r="2" spans="1:6" ht="15">
      <c r="A2" s="69" t="s">
        <v>73</v>
      </c>
      <c r="B2" s="69"/>
      <c r="C2" s="69"/>
      <c r="D2" s="42" t="e">
        <f>IF(#REF!="","",#REF!)</f>
        <v>#REF!</v>
      </c>
      <c r="E2" s="39"/>
      <c r="F2" s="40"/>
    </row>
    <row r="3" spans="1:6" ht="15">
      <c r="A3" s="69" t="s">
        <v>67</v>
      </c>
      <c r="B3" s="69"/>
      <c r="C3" s="69"/>
      <c r="D3" s="76" t="e">
        <f>IF(#REF!="","",#REF!)</f>
        <v>#REF!</v>
      </c>
      <c r="E3" s="76"/>
      <c r="F3" s="76"/>
    </row>
    <row r="4" spans="1:6" ht="15">
      <c r="A4" s="69" t="s">
        <v>68</v>
      </c>
      <c r="B4" s="69"/>
      <c r="C4" s="69"/>
      <c r="D4" s="76" t="e">
        <f>IF(#REF!="","",#REF!)</f>
        <v>#REF!</v>
      </c>
      <c r="E4" s="76"/>
      <c r="F4" s="76"/>
    </row>
    <row r="5" spans="1:6" ht="15">
      <c r="A5" s="69" t="s">
        <v>74</v>
      </c>
      <c r="B5" s="69"/>
      <c r="C5" s="69"/>
      <c r="D5" s="76" t="e">
        <f>IF(#REF!="","",#REF!)</f>
        <v>#REF!</v>
      </c>
      <c r="E5" s="76"/>
      <c r="F5" s="76"/>
    </row>
    <row r="6" ht="15"/>
    <row r="7" spans="1:6" ht="15">
      <c r="A7" s="33" t="s">
        <v>48</v>
      </c>
      <c r="B7" s="80" t="s">
        <v>64</v>
      </c>
      <c r="C7" s="80"/>
      <c r="D7" s="80"/>
      <c r="E7" s="80"/>
      <c r="F7" s="80"/>
    </row>
    <row r="8" spans="1:6" ht="15">
      <c r="A8" s="45">
        <v>1</v>
      </c>
      <c r="B8" s="85" t="s">
        <v>92</v>
      </c>
      <c r="C8" s="85"/>
      <c r="D8" s="85"/>
      <c r="E8" s="85"/>
      <c r="F8" s="85"/>
    </row>
    <row r="9" spans="1:6" ht="15">
      <c r="A9" s="45">
        <v>0.7</v>
      </c>
      <c r="B9" s="85" t="s">
        <v>93</v>
      </c>
      <c r="C9" s="85"/>
      <c r="D9" s="85"/>
      <c r="E9" s="85"/>
      <c r="F9" s="85"/>
    </row>
    <row r="10" spans="1:6" ht="15">
      <c r="A10" s="45">
        <v>0.2</v>
      </c>
      <c r="B10" s="85" t="s">
        <v>94</v>
      </c>
      <c r="C10" s="85"/>
      <c r="D10" s="85"/>
      <c r="E10" s="85"/>
      <c r="F10" s="85"/>
    </row>
    <row r="11" spans="1:6" ht="15">
      <c r="A11" s="17"/>
      <c r="B11" s="17"/>
      <c r="C11" s="18"/>
      <c r="D11" s="18"/>
      <c r="E11" s="13"/>
      <c r="F11" s="14"/>
    </row>
    <row r="12" spans="1:6" ht="15">
      <c r="A12" s="86" t="s">
        <v>43</v>
      </c>
      <c r="B12" s="87"/>
      <c r="C12" s="87"/>
      <c r="D12" s="88"/>
      <c r="E12" s="29" t="s">
        <v>47</v>
      </c>
      <c r="F12" s="32" t="s">
        <v>65</v>
      </c>
    </row>
    <row r="13" spans="1:6" ht="140.25">
      <c r="A13" s="63">
        <f>PonderacionUGR!B2</f>
        <v>20</v>
      </c>
      <c r="B13" s="64"/>
      <c r="C13" s="30" t="s">
        <v>12</v>
      </c>
      <c r="D13" s="31" t="s">
        <v>21</v>
      </c>
      <c r="E13" s="43">
        <v>8</v>
      </c>
      <c r="F13" s="25" t="s">
        <v>8</v>
      </c>
    </row>
    <row r="14" spans="1:6" ht="165.75">
      <c r="A14" s="65"/>
      <c r="B14" s="66"/>
      <c r="C14" s="30" t="s">
        <v>13</v>
      </c>
      <c r="D14" s="31" t="s">
        <v>22</v>
      </c>
      <c r="E14" s="43">
        <v>3</v>
      </c>
      <c r="F14" s="56" t="s">
        <v>95</v>
      </c>
    </row>
    <row r="15" spans="1:6" ht="63.75">
      <c r="A15" s="65"/>
      <c r="B15" s="66"/>
      <c r="C15" s="30" t="s">
        <v>14</v>
      </c>
      <c r="D15" s="31" t="s">
        <v>23</v>
      </c>
      <c r="E15" s="43">
        <v>5</v>
      </c>
      <c r="F15" s="25" t="s">
        <v>4</v>
      </c>
    </row>
    <row r="16" spans="1:6" ht="25.5">
      <c r="A16" s="65"/>
      <c r="B16" s="66"/>
      <c r="C16" s="30" t="s">
        <v>15</v>
      </c>
      <c r="D16" s="31" t="s">
        <v>24</v>
      </c>
      <c r="E16" s="43">
        <v>2</v>
      </c>
      <c r="F16" s="25" t="s">
        <v>90</v>
      </c>
    </row>
    <row r="17" spans="1:6" ht="76.5">
      <c r="A17" s="67"/>
      <c r="B17" s="68"/>
      <c r="C17" s="30" t="s">
        <v>16</v>
      </c>
      <c r="D17" s="31" t="s">
        <v>25</v>
      </c>
      <c r="E17" s="43">
        <v>2</v>
      </c>
      <c r="F17" s="25" t="s">
        <v>5</v>
      </c>
    </row>
    <row r="18" spans="1:6" ht="15">
      <c r="A18" s="12"/>
      <c r="B18" s="12"/>
      <c r="C18" s="8"/>
      <c r="D18" s="10"/>
      <c r="E18" s="15"/>
      <c r="F18" s="16"/>
    </row>
    <row r="19" spans="1:6" ht="15">
      <c r="A19" s="70" t="s">
        <v>44</v>
      </c>
      <c r="B19" s="71"/>
      <c r="C19" s="71"/>
      <c r="D19" s="72"/>
      <c r="E19" s="6" t="s">
        <v>47</v>
      </c>
      <c r="F19" s="7" t="s">
        <v>65</v>
      </c>
    </row>
    <row r="20" spans="1:6" ht="102">
      <c r="A20" s="21"/>
      <c r="B20" s="22"/>
      <c r="C20" s="9" t="s">
        <v>12</v>
      </c>
      <c r="D20" s="11" t="s">
        <v>26</v>
      </c>
      <c r="E20" s="44">
        <v>10</v>
      </c>
      <c r="F20" s="25" t="s">
        <v>100</v>
      </c>
    </row>
    <row r="21" spans="1:6" ht="63.75">
      <c r="A21" s="19"/>
      <c r="B21" s="20"/>
      <c r="C21" s="9" t="s">
        <v>13</v>
      </c>
      <c r="D21" s="11" t="s">
        <v>27</v>
      </c>
      <c r="E21" s="44">
        <v>4</v>
      </c>
      <c r="F21" s="25" t="s">
        <v>10</v>
      </c>
    </row>
    <row r="22" spans="1:6" ht="63.75">
      <c r="A22" s="89">
        <f>PonderacionUGR!C2</f>
        <v>20</v>
      </c>
      <c r="B22" s="60">
        <v>5</v>
      </c>
      <c r="C22" s="9" t="s">
        <v>14</v>
      </c>
      <c r="D22" s="11" t="s">
        <v>28</v>
      </c>
      <c r="E22" s="44">
        <v>2</v>
      </c>
      <c r="F22" s="25" t="s">
        <v>101</v>
      </c>
    </row>
    <row r="23" spans="1:6" ht="76.5">
      <c r="A23" s="89"/>
      <c r="B23" s="61"/>
      <c r="C23" s="9" t="s">
        <v>15</v>
      </c>
      <c r="D23" s="11" t="s">
        <v>29</v>
      </c>
      <c r="E23" s="44">
        <v>2</v>
      </c>
      <c r="F23" s="25" t="s">
        <v>103</v>
      </c>
    </row>
    <row r="24" spans="1:6" ht="25.5">
      <c r="A24" s="90"/>
      <c r="B24" s="62"/>
      <c r="C24" s="9" t="s">
        <v>16</v>
      </c>
      <c r="D24" s="11" t="s">
        <v>30</v>
      </c>
      <c r="E24" s="44">
        <v>2</v>
      </c>
      <c r="F24" s="25" t="s">
        <v>102</v>
      </c>
    </row>
    <row r="25" spans="1:6" ht="15">
      <c r="A25" s="12"/>
      <c r="B25" s="12"/>
      <c r="C25" s="8"/>
      <c r="D25" s="10"/>
      <c r="E25" s="15"/>
      <c r="F25" s="16"/>
    </row>
    <row r="26" spans="1:6" ht="15">
      <c r="A26" s="73" t="s">
        <v>45</v>
      </c>
      <c r="B26" s="74"/>
      <c r="C26" s="74"/>
      <c r="D26" s="75"/>
      <c r="E26" s="29" t="s">
        <v>47</v>
      </c>
      <c r="F26" s="32" t="s">
        <v>65</v>
      </c>
    </row>
    <row r="27" spans="1:6" ht="409.5">
      <c r="A27" s="63">
        <f>PonderacionUGR!D2</f>
        <v>30</v>
      </c>
      <c r="B27" s="64"/>
      <c r="C27" s="34" t="s">
        <v>12</v>
      </c>
      <c r="D27" s="31" t="s">
        <v>31</v>
      </c>
      <c r="E27" s="44">
        <v>12</v>
      </c>
      <c r="F27" s="25" t="s">
        <v>11</v>
      </c>
    </row>
    <row r="28" spans="1:6" ht="255">
      <c r="A28" s="65"/>
      <c r="B28" s="66"/>
      <c r="C28" s="30" t="s">
        <v>13</v>
      </c>
      <c r="D28" s="31" t="s">
        <v>50</v>
      </c>
      <c r="E28" s="44">
        <v>4</v>
      </c>
      <c r="F28" s="25" t="s">
        <v>98</v>
      </c>
    </row>
    <row r="29" spans="1:6" ht="153">
      <c r="A29" s="65"/>
      <c r="B29" s="66"/>
      <c r="C29" s="30" t="s">
        <v>14</v>
      </c>
      <c r="D29" s="31" t="s">
        <v>32</v>
      </c>
      <c r="E29" s="44">
        <v>5</v>
      </c>
      <c r="F29" s="25" t="s">
        <v>0</v>
      </c>
    </row>
    <row r="30" spans="1:6" ht="89.25">
      <c r="A30" s="65"/>
      <c r="B30" s="66"/>
      <c r="C30" s="30" t="s">
        <v>15</v>
      </c>
      <c r="D30" s="31" t="s">
        <v>33</v>
      </c>
      <c r="E30" s="44">
        <v>3</v>
      </c>
      <c r="F30" s="25" t="s">
        <v>1</v>
      </c>
    </row>
    <row r="31" spans="1:6" ht="51">
      <c r="A31" s="65"/>
      <c r="B31" s="66"/>
      <c r="C31" s="30" t="s">
        <v>16</v>
      </c>
      <c r="D31" s="31" t="s">
        <v>34</v>
      </c>
      <c r="E31" s="44">
        <v>3</v>
      </c>
      <c r="F31" s="25" t="s">
        <v>2</v>
      </c>
    </row>
    <row r="32" spans="1:6" ht="51">
      <c r="A32" s="65"/>
      <c r="B32" s="66"/>
      <c r="C32" s="30" t="s">
        <v>17</v>
      </c>
      <c r="D32" s="31" t="s">
        <v>35</v>
      </c>
      <c r="E32" s="44">
        <v>2</v>
      </c>
      <c r="F32" s="25" t="s">
        <v>96</v>
      </c>
    </row>
    <row r="33" spans="1:6" ht="15">
      <c r="A33" s="65"/>
      <c r="B33" s="66"/>
      <c r="C33" s="30" t="s">
        <v>18</v>
      </c>
      <c r="D33" s="31" t="s">
        <v>36</v>
      </c>
      <c r="E33" s="44">
        <v>0</v>
      </c>
      <c r="F33" s="25" t="s">
        <v>99</v>
      </c>
    </row>
    <row r="34" spans="1:6" ht="25.5">
      <c r="A34" s="65"/>
      <c r="B34" s="66"/>
      <c r="C34" s="30" t="s">
        <v>19</v>
      </c>
      <c r="D34" s="31" t="s">
        <v>37</v>
      </c>
      <c r="E34" s="44">
        <v>0</v>
      </c>
      <c r="F34" s="25" t="s">
        <v>99</v>
      </c>
    </row>
    <row r="35" spans="1:6" ht="63.75">
      <c r="A35" s="67"/>
      <c r="B35" s="68"/>
      <c r="C35" s="30" t="s">
        <v>20</v>
      </c>
      <c r="D35" s="31" t="s">
        <v>38</v>
      </c>
      <c r="E35" s="44">
        <v>1</v>
      </c>
      <c r="F35" s="25" t="s">
        <v>6</v>
      </c>
    </row>
    <row r="36" spans="1:6" ht="15">
      <c r="A36" s="12"/>
      <c r="B36" s="12"/>
      <c r="C36" s="8"/>
      <c r="D36" s="10"/>
      <c r="E36" s="15"/>
      <c r="F36" s="16"/>
    </row>
    <row r="37" spans="1:6" ht="15">
      <c r="A37" s="70" t="s">
        <v>66</v>
      </c>
      <c r="B37" s="71"/>
      <c r="C37" s="71"/>
      <c r="D37" s="72"/>
      <c r="E37" s="6" t="s">
        <v>47</v>
      </c>
      <c r="F37" s="7" t="s">
        <v>65</v>
      </c>
    </row>
    <row r="38" spans="1:6" ht="102">
      <c r="A38" s="81">
        <f>PonderacionUGR!E2</f>
        <v>20</v>
      </c>
      <c r="B38" s="82"/>
      <c r="C38" s="9" t="s">
        <v>12</v>
      </c>
      <c r="D38" s="11" t="s">
        <v>39</v>
      </c>
      <c r="E38" s="44">
        <v>16</v>
      </c>
      <c r="F38" s="25" t="s">
        <v>97</v>
      </c>
    </row>
    <row r="39" spans="1:6" ht="102">
      <c r="A39" s="83"/>
      <c r="B39" s="84"/>
      <c r="C39" s="9" t="s">
        <v>13</v>
      </c>
      <c r="D39" s="11" t="s">
        <v>49</v>
      </c>
      <c r="E39" s="44">
        <v>4</v>
      </c>
      <c r="F39" s="25" t="s">
        <v>7</v>
      </c>
    </row>
    <row r="40" spans="1:6" ht="15">
      <c r="A40" s="12"/>
      <c r="B40" s="12"/>
      <c r="C40" s="8"/>
      <c r="D40" s="10"/>
      <c r="E40" s="15"/>
      <c r="F40" s="16"/>
    </row>
    <row r="41" spans="1:6" ht="15">
      <c r="A41" s="73" t="s">
        <v>46</v>
      </c>
      <c r="B41" s="74"/>
      <c r="C41" s="74"/>
      <c r="D41" s="75"/>
      <c r="E41" s="29" t="s">
        <v>47</v>
      </c>
      <c r="F41" s="32" t="s">
        <v>65</v>
      </c>
    </row>
    <row r="42" spans="1:6" ht="15">
      <c r="A42" s="63">
        <f>PonderacionUGR!F2</f>
        <v>5</v>
      </c>
      <c r="B42" s="64"/>
      <c r="C42" s="30" t="s">
        <v>12</v>
      </c>
      <c r="D42" s="31" t="s">
        <v>40</v>
      </c>
      <c r="E42" s="44">
        <v>1</v>
      </c>
      <c r="F42" s="25" t="s">
        <v>91</v>
      </c>
    </row>
    <row r="43" spans="1:6" ht="38.25">
      <c r="A43" s="65"/>
      <c r="B43" s="66"/>
      <c r="C43" s="30" t="s">
        <v>13</v>
      </c>
      <c r="D43" s="31" t="s">
        <v>41</v>
      </c>
      <c r="E43" s="44">
        <v>2</v>
      </c>
      <c r="F43" s="25" t="s">
        <v>3</v>
      </c>
    </row>
    <row r="44" spans="1:6" ht="127.5">
      <c r="A44" s="67"/>
      <c r="B44" s="68"/>
      <c r="C44" s="30" t="s">
        <v>14</v>
      </c>
      <c r="D44" s="31" t="s">
        <v>42</v>
      </c>
      <c r="E44" s="44">
        <v>2</v>
      </c>
      <c r="F44" s="25" t="s">
        <v>9</v>
      </c>
    </row>
    <row r="46" spans="1:6" ht="15">
      <c r="A46" s="33" t="s">
        <v>86</v>
      </c>
      <c r="B46" s="80" t="s">
        <v>85</v>
      </c>
      <c r="C46" s="80"/>
      <c r="D46" s="80"/>
      <c r="E46" s="80"/>
      <c r="F46" s="80"/>
    </row>
    <row r="47" spans="1:6" ht="48.75" customHeight="1">
      <c r="A47" s="55">
        <v>1.15</v>
      </c>
      <c r="B47" s="77" t="s">
        <v>89</v>
      </c>
      <c r="C47" s="78"/>
      <c r="D47" s="78"/>
      <c r="E47" s="78"/>
      <c r="F47" s="79"/>
    </row>
    <row r="48" spans="1:6" ht="59.25" customHeight="1">
      <c r="A48" s="55">
        <v>1.2</v>
      </c>
      <c r="B48" s="77" t="s">
        <v>87</v>
      </c>
      <c r="C48" s="78"/>
      <c r="D48" s="78"/>
      <c r="E48" s="78"/>
      <c r="F48" s="79"/>
    </row>
    <row r="49" spans="1:6" ht="48.75" customHeight="1">
      <c r="A49" s="55">
        <v>1.2</v>
      </c>
      <c r="B49" s="77" t="s">
        <v>88</v>
      </c>
      <c r="C49" s="78"/>
      <c r="D49" s="78"/>
      <c r="E49" s="78"/>
      <c r="F49" s="79"/>
    </row>
  </sheetData>
  <sheetProtection password="EB44" sheet="1" selectLockedCells="1"/>
  <mergeCells count="27">
    <mergeCell ref="A38:B39"/>
    <mergeCell ref="A5:C5"/>
    <mergeCell ref="D5:F5"/>
    <mergeCell ref="B8:F8"/>
    <mergeCell ref="B9:F9"/>
    <mergeCell ref="B10:F10"/>
    <mergeCell ref="A12:D12"/>
    <mergeCell ref="A13:B17"/>
    <mergeCell ref="A22:A24"/>
    <mergeCell ref="B47:F47"/>
    <mergeCell ref="B48:F48"/>
    <mergeCell ref="B49:F49"/>
    <mergeCell ref="D4:F4"/>
    <mergeCell ref="B46:F46"/>
    <mergeCell ref="A4:C4"/>
    <mergeCell ref="B7:F7"/>
    <mergeCell ref="A42:B44"/>
    <mergeCell ref="A37:D37"/>
    <mergeCell ref="A41:D41"/>
    <mergeCell ref="A1:C1"/>
    <mergeCell ref="B22:B24"/>
    <mergeCell ref="A27:B35"/>
    <mergeCell ref="A3:C3"/>
    <mergeCell ref="A2:C2"/>
    <mergeCell ref="A19:D19"/>
    <mergeCell ref="A26:D26"/>
    <mergeCell ref="D3:F3"/>
  </mergeCells>
  <dataValidations count="1">
    <dataValidation type="decimal" allowBlank="1" showInputMessage="1" showErrorMessage="1" errorTitle="Error" error="El valor debe ser un número decimal o entero entre 0 y 100" sqref="E20:E24 E42:E44 E38:E39 E27:E35">
      <formula1>0</formula1>
      <formula2>100</formula2>
    </dataValidation>
  </dataValidations>
  <printOptions/>
  <pageMargins left="0.3937007874015748" right="0.3937007874015748" top="1.220472440944882" bottom="0.5905511811023623" header="0.31496062992125984" footer="0.31496062992125984"/>
  <pageSetup fitToHeight="2" horizontalDpi="200" verticalDpi="200" orientation="portrait" paperSize="9" scale="86" r:id="rId5"/>
  <headerFooter alignWithMargins="0">
    <oddHeader>&amp;L&amp;G&amp;R&amp;"-,Negrita"&amp;14CONCRECIÓN DEL BAREMO</oddHeader>
    <oddFooter>&amp;C&amp;D, &amp;T&amp;R&amp;P/&amp;N</oddFooter>
  </headerFooter>
  <ignoredErrors>
    <ignoredError sqref="E5:F5 E1:F1 E2:F2 E3:F3 E4:F4" unlockedFormula="1"/>
    <ignoredError sqref="A14:D21 B13:D13 A25:D26 C22:D22 A28:D37 B27:D27 A39:D41 B38:D38 A43:D44 B42:D42 A23:A24 C23:D24" numberStoredAsText="1"/>
  </ignoredErrors>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selection activeCell="C4" sqref="C4:D4"/>
    </sheetView>
  </sheetViews>
  <sheetFormatPr defaultColWidth="11.421875" defaultRowHeight="15"/>
  <cols>
    <col min="1" max="1" width="4.00390625" style="0" customWidth="1"/>
    <col min="2" max="2" width="46.421875" style="0" customWidth="1"/>
    <col min="3" max="4" width="19.7109375" style="0" customWidth="1"/>
    <col min="5" max="5" width="15.7109375" style="0" bestFit="1" customWidth="1"/>
  </cols>
  <sheetData>
    <row r="1" spans="1:5" ht="15">
      <c r="A1" s="91" t="s">
        <v>75</v>
      </c>
      <c r="B1" s="91"/>
      <c r="C1" s="91"/>
      <c r="D1" s="91"/>
      <c r="E1" s="1"/>
    </row>
    <row r="2" spans="1:5" ht="185.25" customHeight="1">
      <c r="A2" s="92" t="s">
        <v>81</v>
      </c>
      <c r="B2" s="92"/>
      <c r="C2" s="92"/>
      <c r="D2" s="92"/>
      <c r="E2" s="1"/>
    </row>
    <row r="4" spans="2:4" ht="15">
      <c r="B4" s="37" t="s">
        <v>82</v>
      </c>
      <c r="C4" s="93"/>
      <c r="D4" s="94"/>
    </row>
    <row r="5" spans="2:5" ht="15">
      <c r="B5" s="37" t="s">
        <v>72</v>
      </c>
      <c r="C5" s="54"/>
      <c r="D5" s="53"/>
      <c r="E5" s="3"/>
    </row>
    <row r="6" spans="2:3" ht="15">
      <c r="B6" s="52" t="s">
        <v>76</v>
      </c>
      <c r="C6" s="24">
        <f>IF(MAX($C$9:$C$82)&gt;$C$5,$C$5/MAX(C$9:$C$82),1)</f>
        <v>1</v>
      </c>
    </row>
    <row r="8" spans="3:4" ht="15">
      <c r="C8" s="36" t="s">
        <v>71</v>
      </c>
      <c r="D8" s="36" t="s">
        <v>70</v>
      </c>
    </row>
    <row r="9" spans="1:4" ht="15">
      <c r="A9" s="28">
        <v>1</v>
      </c>
      <c r="B9" s="35" t="e">
        <f>IF(#REF!&lt;&gt;"",#REF!,"")</f>
        <v>#REF!</v>
      </c>
      <c r="C9" s="26"/>
      <c r="D9" s="23">
        <f>IF(MAX(C$9:C$82)&gt;C$5,C$5*C9/MAX(C$9:C$82),C9)</f>
        <v>0</v>
      </c>
    </row>
    <row r="10" spans="1:4" ht="15">
      <c r="A10" s="28">
        <v>2</v>
      </c>
      <c r="B10" s="35" t="e">
        <f>IF(#REF!&lt;&gt;"",#REF!,"")</f>
        <v>#REF!</v>
      </c>
      <c r="C10" s="26"/>
      <c r="D10" s="23">
        <f>IF(MAX(C$9:C$82)&gt;C$5,C$5*C10/MAX(C$9:C$82),C10)</f>
        <v>0</v>
      </c>
    </row>
    <row r="11" spans="1:4" ht="15">
      <c r="A11" s="28">
        <v>3</v>
      </c>
      <c r="B11" s="35" t="e">
        <f>IF(#REF!&lt;&gt;"",#REF!,"")</f>
        <v>#REF!</v>
      </c>
      <c r="C11" s="26"/>
      <c r="D11" s="23">
        <f>IF(MAX(C$9:C$82)&gt;C$5,C$5*C11/MAX(C$9:C$82),C11)</f>
        <v>0</v>
      </c>
    </row>
    <row r="12" spans="1:4" ht="15">
      <c r="A12" s="28">
        <v>4</v>
      </c>
      <c r="B12" s="35" t="e">
        <f>IF(#REF!&lt;&gt;"",#REF!,"")</f>
        <v>#REF!</v>
      </c>
      <c r="C12" s="26"/>
      <c r="D12" s="23">
        <f>IF(MAX(C$9:C$82)&gt;C$5,C$5*C12/MAX(C$9:C$82),C12)</f>
        <v>0</v>
      </c>
    </row>
    <row r="13" spans="1:4" ht="15">
      <c r="A13" s="28">
        <v>5</v>
      </c>
      <c r="B13" s="35" t="e">
        <f>IF(#REF!&lt;&gt;"",#REF!,"")</f>
        <v>#REF!</v>
      </c>
      <c r="C13" s="26"/>
      <c r="D13" s="23">
        <f>IF(MAX(C$9:C$82)&gt;C$5,C$5*C13/MAX(C$9:C$82),C13)</f>
        <v>0</v>
      </c>
    </row>
  </sheetData>
  <sheetProtection password="EB44" sheet="1" objects="1" scenarios="1" selectLockedCells="1"/>
  <mergeCells count="3">
    <mergeCell ref="A1:D1"/>
    <mergeCell ref="A2:D2"/>
    <mergeCell ref="C4:D4"/>
  </mergeCells>
  <dataValidations count="1">
    <dataValidation type="decimal" allowBlank="1" showInputMessage="1" showErrorMessage="1" errorTitle="Error" error="Introduzca un valor positivo decimal o entero válido" sqref="C9:C13">
      <formula1>0</formula1>
      <formula2>500</formula2>
    </dataValidation>
  </dataValidations>
  <printOptions horizontalCentered="1"/>
  <pageMargins left="0.3937007874015748" right="0.3937007874015748" top="1.3779527559055118" bottom="0.5905511811023623" header="0.31496062992125984" footer="0.31496062992125984"/>
  <pageSetup horizontalDpi="1200" verticalDpi="1200" orientation="portrait" paperSize="9" r:id="rId2"/>
  <headerFooter alignWithMargins="0">
    <oddHeader>&amp;L&amp;G</oddHeader>
    <oddFooter>&amp;L&amp;A&amp;C&amp;D, &amp;T&amp;R&amp;P/&amp;N</oddFooter>
  </headerFooter>
  <legacyDrawingHF r:id="rId1"/>
</worksheet>
</file>

<file path=xl/worksheets/sheet4.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selection activeCell="C4" sqref="C4:D4"/>
    </sheetView>
  </sheetViews>
  <sheetFormatPr defaultColWidth="11.421875" defaultRowHeight="15"/>
  <cols>
    <col min="1" max="1" width="4.00390625" style="0" customWidth="1"/>
    <col min="2" max="2" width="46.421875" style="0" customWidth="1"/>
    <col min="3" max="4" width="19.7109375" style="0" customWidth="1"/>
    <col min="5" max="5" width="15.7109375" style="0" bestFit="1" customWidth="1"/>
  </cols>
  <sheetData>
    <row r="1" spans="1:5" ht="15">
      <c r="A1" s="91" t="s">
        <v>75</v>
      </c>
      <c r="B1" s="91"/>
      <c r="C1" s="91"/>
      <c r="D1" s="91"/>
      <c r="E1" s="1"/>
    </row>
    <row r="2" spans="1:5" ht="185.25" customHeight="1">
      <c r="A2" s="92" t="s">
        <v>80</v>
      </c>
      <c r="B2" s="92"/>
      <c r="C2" s="92"/>
      <c r="D2" s="92"/>
      <c r="E2" s="1"/>
    </row>
    <row r="4" spans="2:4" ht="15">
      <c r="B4" s="37" t="s">
        <v>83</v>
      </c>
      <c r="C4" s="93"/>
      <c r="D4" s="94"/>
    </row>
    <row r="5" spans="2:5" ht="15">
      <c r="B5" s="37" t="s">
        <v>72</v>
      </c>
      <c r="C5" s="54"/>
      <c r="D5" s="53"/>
      <c r="E5" s="3"/>
    </row>
    <row r="6" spans="2:3" ht="15">
      <c r="B6" s="52" t="s">
        <v>77</v>
      </c>
      <c r="C6" s="24">
        <f>IF(MAX($C$9:$C$82)&gt;$C$5,$C$5/MAX(C$9:$C$82),1)</f>
        <v>1</v>
      </c>
    </row>
    <row r="8" spans="3:4" ht="15">
      <c r="C8" s="36" t="s">
        <v>71</v>
      </c>
      <c r="D8" s="36" t="s">
        <v>70</v>
      </c>
    </row>
    <row r="9" spans="1:4" ht="15">
      <c r="A9" s="28">
        <v>1</v>
      </c>
      <c r="B9" s="35" t="e">
        <f>IF(#REF!&lt;&gt;"",#REF!,"")</f>
        <v>#REF!</v>
      </c>
      <c r="C9" s="26"/>
      <c r="D9" s="23">
        <f>IF(MAX(C$9:C$82)&gt;C$5,C$5*C9/MAX(C$9:C$82),C9)</f>
        <v>0</v>
      </c>
    </row>
    <row r="10" spans="1:4" ht="15">
      <c r="A10" s="28">
        <v>2</v>
      </c>
      <c r="B10" s="35" t="e">
        <f>IF(#REF!&lt;&gt;"",#REF!,"")</f>
        <v>#REF!</v>
      </c>
      <c r="C10" s="26"/>
      <c r="D10" s="23">
        <f>IF(MAX(C$9:C$82)&gt;C$5,C$5*C10/MAX(C$9:C$82),C10)</f>
        <v>0</v>
      </c>
    </row>
    <row r="11" spans="1:4" ht="15">
      <c r="A11" s="28">
        <v>3</v>
      </c>
      <c r="B11" s="35" t="e">
        <f>IF(#REF!&lt;&gt;"",#REF!,"")</f>
        <v>#REF!</v>
      </c>
      <c r="C11" s="26"/>
      <c r="D11" s="23">
        <f>IF(MAX(C$9:C$82)&gt;C$5,C$5*C11/MAX(C$9:C$82),C11)</f>
        <v>0</v>
      </c>
    </row>
    <row r="12" spans="1:4" ht="15">
      <c r="A12" s="28">
        <v>4</v>
      </c>
      <c r="B12" s="35" t="e">
        <f>IF(#REF!&lt;&gt;"",#REF!,"")</f>
        <v>#REF!</v>
      </c>
      <c r="C12" s="26"/>
      <c r="D12" s="23">
        <f>IF(MAX(C$9:C$82)&gt;C$5,C$5*C12/MAX(C$9:C$82),C12)</f>
        <v>0</v>
      </c>
    </row>
    <row r="13" spans="1:4" ht="15">
      <c r="A13" s="28">
        <v>5</v>
      </c>
      <c r="B13" s="35" t="e">
        <f>IF(#REF!&lt;&gt;"",#REF!,"")</f>
        <v>#REF!</v>
      </c>
      <c r="C13" s="26"/>
      <c r="D13" s="23">
        <f>IF(MAX(C$9:C$82)&gt;C$5,C$5*C13/MAX(C$9:C$82),C13)</f>
        <v>0</v>
      </c>
    </row>
  </sheetData>
  <sheetProtection password="EB44" sheet="1" objects="1" scenarios="1" selectLockedCells="1"/>
  <mergeCells count="3">
    <mergeCell ref="A1:D1"/>
    <mergeCell ref="A2:D2"/>
    <mergeCell ref="C4:D4"/>
  </mergeCells>
  <dataValidations count="1">
    <dataValidation type="decimal" allowBlank="1" showInputMessage="1" showErrorMessage="1" errorTitle="Error" error="Introduzca un valor positivo decimal o entero válido" sqref="C9:C13">
      <formula1>0</formula1>
      <formula2>500</formula2>
    </dataValidation>
  </dataValidations>
  <printOptions horizontalCentered="1"/>
  <pageMargins left="0.3937007874015748" right="0.3937007874015748" top="1.3779527559055118" bottom="0.5905511811023623" header="0.31496062992125984" footer="0.31496062992125984"/>
  <pageSetup horizontalDpi="1200" verticalDpi="1200" orientation="portrait" paperSize="9" r:id="rId2"/>
  <headerFooter alignWithMargins="0">
    <oddHeader>&amp;L&amp;G</oddHeader>
    <oddFooter>&amp;L&amp;A&amp;C&amp;D, &amp;T&amp;R&amp;P/&amp;N</oddFooter>
  </headerFooter>
  <legacyDrawingHF r:id="rId1"/>
</worksheet>
</file>

<file path=xl/worksheets/sheet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selection activeCell="C4" sqref="C4:D4"/>
    </sheetView>
  </sheetViews>
  <sheetFormatPr defaultColWidth="11.421875" defaultRowHeight="15"/>
  <cols>
    <col min="1" max="1" width="4.00390625" style="0" customWidth="1"/>
    <col min="2" max="2" width="46.421875" style="0" customWidth="1"/>
    <col min="3" max="4" width="19.7109375" style="0" customWidth="1"/>
    <col min="5" max="5" width="15.7109375" style="0" bestFit="1" customWidth="1"/>
  </cols>
  <sheetData>
    <row r="1" spans="1:5" ht="15">
      <c r="A1" s="91" t="s">
        <v>75</v>
      </c>
      <c r="B1" s="91"/>
      <c r="C1" s="91"/>
      <c r="D1" s="91"/>
      <c r="E1" s="1"/>
    </row>
    <row r="2" spans="1:5" ht="185.25" customHeight="1">
      <c r="A2" s="92" t="s">
        <v>79</v>
      </c>
      <c r="B2" s="92"/>
      <c r="C2" s="92"/>
      <c r="D2" s="92"/>
      <c r="E2" s="1"/>
    </row>
    <row r="4" spans="2:4" ht="15">
      <c r="B4" s="37" t="s">
        <v>84</v>
      </c>
      <c r="C4" s="93"/>
      <c r="D4" s="94"/>
    </row>
    <row r="5" spans="2:5" ht="15">
      <c r="B5" s="37" t="s">
        <v>72</v>
      </c>
      <c r="C5" s="54"/>
      <c r="D5" s="53"/>
      <c r="E5" s="3"/>
    </row>
    <row r="6" spans="2:3" ht="15">
      <c r="B6" s="52" t="s">
        <v>78</v>
      </c>
      <c r="C6" s="24">
        <f>IF(MAX($C$9:$C$82)&gt;$C$5,$C$5/MAX(C$9:$C$82),1)</f>
        <v>1</v>
      </c>
    </row>
    <row r="8" spans="3:4" ht="15">
      <c r="C8" s="36" t="s">
        <v>71</v>
      </c>
      <c r="D8" s="36" t="s">
        <v>70</v>
      </c>
    </row>
    <row r="9" spans="1:4" ht="15">
      <c r="A9" s="28">
        <v>1</v>
      </c>
      <c r="B9" s="35" t="e">
        <f>IF(#REF!&lt;&gt;"",#REF!,"")</f>
        <v>#REF!</v>
      </c>
      <c r="C9" s="26"/>
      <c r="D9" s="23">
        <f>IF(MAX(C$9:C$82)&gt;C$5,C$5*C9/MAX(C$9:C$82),C9)</f>
        <v>0</v>
      </c>
    </row>
    <row r="10" spans="1:4" ht="15">
      <c r="A10" s="28">
        <v>2</v>
      </c>
      <c r="B10" s="35" t="e">
        <f>IF(#REF!&lt;&gt;"",#REF!,"")</f>
        <v>#REF!</v>
      </c>
      <c r="C10" s="26"/>
      <c r="D10" s="23">
        <f>IF(MAX(C$9:C$82)&gt;C$5,C$5*C10/MAX(C$9:C$82),C10)</f>
        <v>0</v>
      </c>
    </row>
    <row r="11" spans="1:4" ht="15">
      <c r="A11" s="28">
        <v>3</v>
      </c>
      <c r="B11" s="35" t="e">
        <f>IF(#REF!&lt;&gt;"",#REF!,"")</f>
        <v>#REF!</v>
      </c>
      <c r="C11" s="26"/>
      <c r="D11" s="23">
        <f>IF(MAX(C$9:C$82)&gt;C$5,C$5*C11/MAX(C$9:C$82),C11)</f>
        <v>0</v>
      </c>
    </row>
    <row r="12" spans="1:4" ht="15">
      <c r="A12" s="28">
        <v>4</v>
      </c>
      <c r="B12" s="35" t="e">
        <f>IF(#REF!&lt;&gt;"",#REF!,"")</f>
        <v>#REF!</v>
      </c>
      <c r="C12" s="26"/>
      <c r="D12" s="23">
        <f>IF(MAX(C$9:C$82)&gt;C$5,C$5*C12/MAX(C$9:C$82),C12)</f>
        <v>0</v>
      </c>
    </row>
    <row r="13" spans="1:4" ht="15">
      <c r="A13" s="28">
        <v>5</v>
      </c>
      <c r="B13" s="35" t="e">
        <f>IF(#REF!&lt;&gt;"",#REF!,"")</f>
        <v>#REF!</v>
      </c>
      <c r="C13" s="26"/>
      <c r="D13" s="23">
        <f>IF(MAX(C$9:C$82)&gt;C$5,C$5*C13/MAX(C$9:C$82),C13)</f>
        <v>0</v>
      </c>
    </row>
  </sheetData>
  <sheetProtection password="EB44" sheet="1" objects="1" scenarios="1" selectLockedCells="1"/>
  <mergeCells count="3">
    <mergeCell ref="A1:D1"/>
    <mergeCell ref="A2:D2"/>
    <mergeCell ref="C4:D4"/>
  </mergeCells>
  <dataValidations count="1">
    <dataValidation type="decimal" allowBlank="1" showInputMessage="1" showErrorMessage="1" errorTitle="Error" error="Introduzca un valor positivo decimal o entero válido" sqref="C9:C13">
      <formula1>0</formula1>
      <formula2>500</formula2>
    </dataValidation>
  </dataValidations>
  <printOptions horizontalCentered="1"/>
  <pageMargins left="0.3937007874015748" right="0.3937007874015748" top="1.3779527559055118" bottom="0.5905511811023623" header="0.31496062992125984" footer="0.31496062992125984"/>
  <pageSetup horizontalDpi="1200" verticalDpi="1200" orientation="portrait" paperSize="9" r:id="rId2"/>
  <headerFooter alignWithMargins="0">
    <oddHeader>&amp;L&amp;G</oddHeader>
    <oddFooter>&amp;L&amp;A&amp;C&amp;D, &amp;T&amp;R&amp;P/&amp;N</oddFooter>
  </headerFooter>
  <legacyDrawingHF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Casillas</dc:creator>
  <cp:keywords/>
  <dc:description/>
  <cp:lastModifiedBy>mmvaldivia</cp:lastModifiedBy>
  <cp:lastPrinted>2013-10-24T21:22:27Z</cp:lastPrinted>
  <dcterms:created xsi:type="dcterms:W3CDTF">2006-09-12T12:46:56Z</dcterms:created>
  <dcterms:modified xsi:type="dcterms:W3CDTF">2013-11-19T13:00:03Z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